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Calendar 2009" sheetId="1" r:id="rId1"/>
    <sheet name="Calendar 2010" sheetId="2" r:id="rId2"/>
    <sheet name="Calendar 2011" sheetId="3" r:id="rId3"/>
  </sheets>
  <definedNames/>
  <calcPr fullCalcOnLoad="1"/>
</workbook>
</file>

<file path=xl/sharedStrings.xml><?xml version="1.0" encoding="utf-8"?>
<sst xmlns="http://schemas.openxmlformats.org/spreadsheetml/2006/main" count="217" uniqueCount="76">
  <si>
    <t>Provisions</t>
  </si>
  <si>
    <t>-</t>
  </si>
  <si>
    <t>Cargo</t>
  </si>
  <si>
    <t>Load factor</t>
  </si>
  <si>
    <t>Aircraft in service, period end</t>
  </si>
  <si>
    <t>Maintenance</t>
  </si>
  <si>
    <t>Sales</t>
  </si>
  <si>
    <t>Other revenues</t>
  </si>
  <si>
    <t>Aircraft fuel</t>
  </si>
  <si>
    <t>Chartering costs</t>
  </si>
  <si>
    <t>Aircraft operating lease costs</t>
  </si>
  <si>
    <t>Landing fees and en route charges</t>
  </si>
  <si>
    <t>Catering</t>
  </si>
  <si>
    <t>Handling charges and other operating costs</t>
  </si>
  <si>
    <t>Aircraft maintenance costs</t>
  </si>
  <si>
    <t>Commercial and distribution costs</t>
  </si>
  <si>
    <t>Other external expenses</t>
  </si>
  <si>
    <t>External expenses</t>
  </si>
  <si>
    <t>Salaries and related costs</t>
  </si>
  <si>
    <t>Taxes other than income taxes</t>
  </si>
  <si>
    <t xml:space="preserve">Amortization and depreciation </t>
  </si>
  <si>
    <t>Other income and expenses</t>
  </si>
  <si>
    <t>Income from current operations</t>
  </si>
  <si>
    <t xml:space="preserve">Sales of aicraft equipement </t>
  </si>
  <si>
    <t>Sales of subsidiaries</t>
  </si>
  <si>
    <t>Other non-current income and expenses</t>
  </si>
  <si>
    <t>Negative Goodwill</t>
  </si>
  <si>
    <t>Income from cash and cash equivalents</t>
  </si>
  <si>
    <t>Cost of financial debt</t>
  </si>
  <si>
    <t>Net cost of financial debt</t>
  </si>
  <si>
    <t>Foreign exchange gains (losses), net</t>
  </si>
  <si>
    <t>Change in fair value of financial assets and liabilities</t>
  </si>
  <si>
    <t>Other financial income and expenses</t>
  </si>
  <si>
    <t>Income before tax</t>
  </si>
  <si>
    <t>Income taxes</t>
  </si>
  <si>
    <t>Net income of consolidated companies</t>
  </si>
  <si>
    <t>Share of profits (losses) of associates</t>
  </si>
  <si>
    <t>Income from continuing operations</t>
  </si>
  <si>
    <t xml:space="preserve">Net income from discontinued operations </t>
  </si>
  <si>
    <t>Net income for the period</t>
  </si>
  <si>
    <t>Minority interest</t>
  </si>
  <si>
    <t>Long haul</t>
  </si>
  <si>
    <t>Freighter</t>
  </si>
  <si>
    <t>Medium haul</t>
  </si>
  <si>
    <t>Regional</t>
  </si>
  <si>
    <t>Passenger</t>
  </si>
  <si>
    <t>Others</t>
  </si>
  <si>
    <t xml:space="preserve">€ millions </t>
  </si>
  <si>
    <t>Passenger unit revenue per ASK (€ cts)</t>
  </si>
  <si>
    <t>Passenger yield per RPK (€ cts)</t>
  </si>
  <si>
    <t>Cargo unit revenue per ATK (€ cts)</t>
  </si>
  <si>
    <t xml:space="preserve"> </t>
  </si>
  <si>
    <t>Revenues</t>
  </si>
  <si>
    <t>Passenger sales</t>
  </si>
  <si>
    <t>Maintenance sales</t>
  </si>
  <si>
    <t>Cargo sales</t>
  </si>
  <si>
    <t>Other sales</t>
  </si>
  <si>
    <t>Q1
Jan-March</t>
  </si>
  <si>
    <t>Q2
April-June</t>
  </si>
  <si>
    <t>Q3
July-Sept</t>
  </si>
  <si>
    <t>Q4
Oct-Dec</t>
  </si>
  <si>
    <t>Income from operating activities</t>
  </si>
  <si>
    <t>Total</t>
  </si>
  <si>
    <t>Net income for the period Group</t>
  </si>
  <si>
    <t>First semester
Jan-June</t>
  </si>
  <si>
    <t>Activity and unit revenue per business</t>
  </si>
  <si>
    <t>Passenger capacity in ASKs (m)</t>
  </si>
  <si>
    <t>Passenger traffic in RPKs (m)</t>
  </si>
  <si>
    <t>Cargo capacity in ATK (m)</t>
  </si>
  <si>
    <t>Cargo traffic in RTK (m)</t>
  </si>
  <si>
    <t>Cargo yield per RTK (€ cts)</t>
  </si>
  <si>
    <t>Income statement, calendar year 2009 (unaudited)</t>
  </si>
  <si>
    <t>Income statement, calendar year 2010 (unaudited)</t>
  </si>
  <si>
    <t>Income statement, calendar year 2011 (unaudited)</t>
  </si>
  <si>
    <t>Full calendar year</t>
  </si>
  <si>
    <t>Profitability per business (in €m)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</si>
</sst>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_-;\-* #,##0_-;_-* &quot;-&quot;??_-;_-@_-"/>
    <numFmt numFmtId="173" formatCode="#,##0.0"/>
    <numFmt numFmtId="174" formatCode="#,##0.000"/>
    <numFmt numFmtId="175" formatCode="0.0%"/>
    <numFmt numFmtId="176" formatCode="0.000"/>
  </numFmts>
  <fonts count="17">
    <font>
      <sz val="10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AFormataRegular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 locked="0"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0" fillId="2" borderId="1" xfId="0" applyNumberForma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172" fontId="8" fillId="0" borderId="0" xfId="17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5" xfId="0" applyNumberFormat="1" applyBorder="1" applyAlignment="1">
      <alignment horizontal="right"/>
    </xf>
    <xf numFmtId="3" fontId="2" fillId="3" borderId="3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3" fontId="3" fillId="4" borderId="12" xfId="0" applyNumberFormat="1" applyFont="1" applyFill="1" applyBorder="1" applyAlignment="1">
      <alignment horizontal="right"/>
    </xf>
    <xf numFmtId="9" fontId="8" fillId="0" borderId="11" xfId="23" applyFont="1" applyFill="1" applyBorder="1" applyAlignment="1">
      <alignment horizontal="left"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10" fontId="0" fillId="2" borderId="9" xfId="0" applyNumberFormat="1" applyFill="1" applyBorder="1" applyAlignment="1">
      <alignment/>
    </xf>
    <xf numFmtId="3" fontId="9" fillId="0" borderId="4" xfId="21" applyNumberFormat="1" applyFont="1" applyBorder="1">
      <alignment/>
      <protection locked="0"/>
    </xf>
    <xf numFmtId="3" fontId="9" fillId="0" borderId="0" xfId="21" applyNumberFormat="1" applyFont="1" applyBorder="1">
      <alignment/>
      <protection locked="0"/>
    </xf>
    <xf numFmtId="3" fontId="9" fillId="0" borderId="13" xfId="21" applyNumberFormat="1" applyFont="1" applyBorder="1">
      <alignment/>
      <protection locked="0"/>
    </xf>
    <xf numFmtId="172" fontId="8" fillId="0" borderId="0" xfId="17" applyNumberFormat="1" applyFont="1" applyFill="1" applyBorder="1" applyAlignment="1">
      <alignment horizontal="left"/>
    </xf>
    <xf numFmtId="3" fontId="0" fillId="2" borderId="3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10" fillId="0" borderId="0" xfId="22" applyFont="1" applyBorder="1" applyAlignment="1">
      <alignment horizontal="left"/>
      <protection/>
    </xf>
    <xf numFmtId="9" fontId="8" fillId="0" borderId="14" xfId="23" applyFont="1" applyFill="1" applyBorder="1" applyAlignment="1">
      <alignment horizontal="left"/>
    </xf>
    <xf numFmtId="3" fontId="0" fillId="0" borderId="3" xfId="0" applyNumberFormat="1" applyBorder="1" applyAlignment="1">
      <alignment/>
    </xf>
    <xf numFmtId="9" fontId="8" fillId="0" borderId="2" xfId="23" applyFont="1" applyFill="1" applyBorder="1" applyAlignment="1">
      <alignment horizontal="left"/>
    </xf>
    <xf numFmtId="3" fontId="0" fillId="0" borderId="1" xfId="0" applyNumberFormat="1" applyBorder="1" applyAlignment="1">
      <alignment/>
    </xf>
    <xf numFmtId="10" fontId="0" fillId="0" borderId="9" xfId="0" applyNumberFormat="1" applyBorder="1" applyAlignment="1">
      <alignment/>
    </xf>
    <xf numFmtId="9" fontId="0" fillId="0" borderId="9" xfId="0" applyNumberFormat="1" applyBorder="1" applyAlignment="1">
      <alignment/>
    </xf>
    <xf numFmtId="0" fontId="0" fillId="0" borderId="3" xfId="0" applyBorder="1" applyAlignment="1">
      <alignment/>
    </xf>
    <xf numFmtId="9" fontId="8" fillId="0" borderId="12" xfId="23" applyFont="1" applyFill="1" applyBorder="1" applyAlignment="1">
      <alignment horizontal="left"/>
    </xf>
    <xf numFmtId="0" fontId="0" fillId="0" borderId="5" xfId="0" applyBorder="1" applyAlignment="1">
      <alignment/>
    </xf>
    <xf numFmtId="4" fontId="0" fillId="0" borderId="3" xfId="0" applyNumberFormat="1" applyBorder="1" applyAlignment="1">
      <alignment/>
    </xf>
    <xf numFmtId="9" fontId="13" fillId="0" borderId="14" xfId="23" applyFont="1" applyFill="1" applyBorder="1" applyAlignment="1">
      <alignment horizontal="left"/>
    </xf>
    <xf numFmtId="9" fontId="13" fillId="0" borderId="2" xfId="23" applyFont="1" applyFill="1" applyBorder="1" applyAlignment="1">
      <alignment horizontal="left"/>
    </xf>
    <xf numFmtId="0" fontId="0" fillId="0" borderId="1" xfId="0" applyBorder="1" applyAlignment="1">
      <alignment/>
    </xf>
    <xf numFmtId="0" fontId="12" fillId="0" borderId="11" xfId="22" applyFont="1" applyBorder="1" applyAlignment="1">
      <alignment horizontal="left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9" xfId="0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3" xfId="21" applyNumberFormat="1" applyFont="1" applyBorder="1">
      <alignment/>
      <protection locked="0"/>
    </xf>
    <xf numFmtId="3" fontId="9" fillId="0" borderId="1" xfId="21" applyNumberFormat="1" applyFont="1" applyBorder="1">
      <alignment/>
      <protection locked="0"/>
    </xf>
    <xf numFmtId="9" fontId="13" fillId="0" borderId="12" xfId="23" applyFont="1" applyFill="1" applyBorder="1" applyAlignment="1">
      <alignment horizontal="left"/>
    </xf>
    <xf numFmtId="3" fontId="9" fillId="0" borderId="5" xfId="21" applyNumberFormat="1" applyFont="1" applyBorder="1">
      <alignment/>
      <protection locked="0"/>
    </xf>
    <xf numFmtId="2" fontId="0" fillId="2" borderId="5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16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4" fontId="0" fillId="0" borderId="4" xfId="0" applyNumberFormat="1" applyBorder="1" applyAlignment="1">
      <alignment/>
    </xf>
    <xf numFmtId="4" fontId="0" fillId="2" borderId="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2" borderId="5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75" fontId="0" fillId="0" borderId="9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2" borderId="9" xfId="0" applyNumberFormat="1" applyFill="1" applyBorder="1" applyAlignment="1">
      <alignment/>
    </xf>
    <xf numFmtId="0" fontId="16" fillId="0" borderId="0" xfId="0" applyFont="1" applyAlignment="1">
      <alignment horizontal="left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175" fontId="0" fillId="0" borderId="0" xfId="23" applyNumberFormat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ir France-em" xfId="21"/>
    <cellStyle name="Normal_Proforma template_270710 older excel vers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53.421875" style="0" customWidth="1"/>
    <col min="2" max="3" width="15.00390625" style="0" customWidth="1"/>
    <col min="4" max="4" width="15.7109375" style="0" customWidth="1"/>
    <col min="5" max="5" width="15.421875" style="0" customWidth="1"/>
    <col min="6" max="6" width="15.28125" style="0" customWidth="1"/>
  </cols>
  <sheetData>
    <row r="2" ht="24" thickBot="1">
      <c r="A2" s="82" t="s">
        <v>71</v>
      </c>
    </row>
    <row r="3" spans="1:6" ht="12.75" customHeight="1">
      <c r="A3" s="107" t="s">
        <v>47</v>
      </c>
      <c r="B3" s="109" t="s">
        <v>57</v>
      </c>
      <c r="C3" s="109" t="s">
        <v>58</v>
      </c>
      <c r="D3" s="109" t="s">
        <v>59</v>
      </c>
      <c r="E3" s="109" t="s">
        <v>60</v>
      </c>
      <c r="F3" s="105" t="s">
        <v>74</v>
      </c>
    </row>
    <row r="4" spans="1:6" ht="21.75" customHeight="1" thickBot="1">
      <c r="A4" s="108"/>
      <c r="B4" s="110"/>
      <c r="C4" s="110"/>
      <c r="D4" s="110"/>
      <c r="E4" s="110"/>
      <c r="F4" s="106"/>
    </row>
    <row r="5" spans="1:6" ht="15" customHeight="1">
      <c r="A5" s="21" t="s">
        <v>53</v>
      </c>
      <c r="B5" s="3">
        <v>3931</v>
      </c>
      <c r="C5" s="7">
        <v>4013</v>
      </c>
      <c r="D5" s="3">
        <v>4343</v>
      </c>
      <c r="E5" s="7">
        <v>4031</v>
      </c>
      <c r="F5" s="1">
        <v>16319</v>
      </c>
    </row>
    <row r="6" spans="1:6" ht="15" customHeight="1">
      <c r="A6" s="22" t="s">
        <v>55</v>
      </c>
      <c r="B6" s="3">
        <v>600</v>
      </c>
      <c r="C6" s="8">
        <v>544</v>
      </c>
      <c r="D6" s="3">
        <v>571</v>
      </c>
      <c r="E6" s="8">
        <v>650</v>
      </c>
      <c r="F6" s="1">
        <v>2365</v>
      </c>
    </row>
    <row r="7" spans="1:6" ht="14.25">
      <c r="A7" s="22" t="s">
        <v>54</v>
      </c>
      <c r="B7" s="3">
        <v>254</v>
      </c>
      <c r="C7" s="8">
        <v>247</v>
      </c>
      <c r="D7" s="3">
        <v>240</v>
      </c>
      <c r="E7" s="8">
        <v>237</v>
      </c>
      <c r="F7" s="1">
        <v>977</v>
      </c>
    </row>
    <row r="8" spans="1:6" ht="14.25">
      <c r="A8" s="22" t="s">
        <v>56</v>
      </c>
      <c r="B8" s="3">
        <v>275</v>
      </c>
      <c r="C8" s="8">
        <v>365</v>
      </c>
      <c r="D8" s="3">
        <v>452</v>
      </c>
      <c r="E8" s="8">
        <v>280</v>
      </c>
      <c r="F8" s="1">
        <v>1375</v>
      </c>
    </row>
    <row r="9" spans="1:6" ht="15.75">
      <c r="A9" s="26" t="s">
        <v>6</v>
      </c>
      <c r="B9" s="27">
        <v>5060</v>
      </c>
      <c r="C9" s="28">
        <v>5169</v>
      </c>
      <c r="D9" s="27">
        <v>5606</v>
      </c>
      <c r="E9" s="28">
        <v>5198</v>
      </c>
      <c r="F9" s="28">
        <v>21033</v>
      </c>
    </row>
    <row r="10" spans="1:6" ht="14.25">
      <c r="A10" s="22" t="s">
        <v>7</v>
      </c>
      <c r="B10" s="3">
        <v>1</v>
      </c>
      <c r="C10" s="8">
        <v>1</v>
      </c>
      <c r="D10" s="3">
        <v>2</v>
      </c>
      <c r="E10" s="8">
        <v>1</v>
      </c>
      <c r="F10" s="1">
        <v>5</v>
      </c>
    </row>
    <row r="11" spans="1:6" ht="15">
      <c r="A11" s="23" t="s">
        <v>52</v>
      </c>
      <c r="B11" s="4">
        <v>5061</v>
      </c>
      <c r="C11" s="9">
        <v>5170</v>
      </c>
      <c r="D11" s="4">
        <v>5608</v>
      </c>
      <c r="E11" s="9">
        <v>5199</v>
      </c>
      <c r="F11" s="2">
        <v>21038</v>
      </c>
    </row>
    <row r="12" spans="1:6" ht="6.75" customHeight="1">
      <c r="A12" s="22"/>
      <c r="B12" s="3"/>
      <c r="C12" s="8"/>
      <c r="D12" s="3"/>
      <c r="E12" s="8"/>
      <c r="F12" s="1"/>
    </row>
    <row r="13" spans="1:6" ht="14.25">
      <c r="A13" s="22" t="s">
        <v>8</v>
      </c>
      <c r="B13" s="3">
        <v>-1134</v>
      </c>
      <c r="C13" s="8">
        <v>-1136</v>
      </c>
      <c r="D13" s="3">
        <v>-1296</v>
      </c>
      <c r="E13" s="8">
        <v>-1053</v>
      </c>
      <c r="F13" s="1">
        <f>SUM(B13:E13)</f>
        <v>-4619</v>
      </c>
    </row>
    <row r="14" spans="1:6" ht="14.25">
      <c r="A14" s="22" t="s">
        <v>9</v>
      </c>
      <c r="B14" s="3">
        <v>-135</v>
      </c>
      <c r="C14" s="8">
        <v>-125</v>
      </c>
      <c r="D14" s="3">
        <v>-127</v>
      </c>
      <c r="E14" s="8">
        <v>-119</v>
      </c>
      <c r="F14" s="1">
        <f aca="true" t="shared" si="0" ref="F14:F27">SUM(B14:E14)</f>
        <v>-506</v>
      </c>
    </row>
    <row r="15" spans="1:6" ht="14.25">
      <c r="A15" s="22" t="s">
        <v>10</v>
      </c>
      <c r="B15" s="3">
        <v>-179</v>
      </c>
      <c r="C15" s="8">
        <v>-182</v>
      </c>
      <c r="D15" s="3">
        <v>-182</v>
      </c>
      <c r="E15" s="8">
        <v>-175</v>
      </c>
      <c r="F15" s="1">
        <f t="shared" si="0"/>
        <v>-718</v>
      </c>
    </row>
    <row r="16" spans="1:6" ht="14.25">
      <c r="A16" s="22" t="s">
        <v>11</v>
      </c>
      <c r="B16" s="3">
        <v>-420</v>
      </c>
      <c r="C16" s="8">
        <v>-450</v>
      </c>
      <c r="D16" s="3">
        <v>-454</v>
      </c>
      <c r="E16" s="8">
        <v>-409</v>
      </c>
      <c r="F16" s="1">
        <f t="shared" si="0"/>
        <v>-1733</v>
      </c>
    </row>
    <row r="17" spans="1:8" ht="14.25">
      <c r="A17" s="22" t="s">
        <v>12</v>
      </c>
      <c r="B17" s="3">
        <v>-111</v>
      </c>
      <c r="C17" s="8">
        <v>-147</v>
      </c>
      <c r="D17" s="3">
        <v>-149</v>
      </c>
      <c r="E17" s="8">
        <v>-139</v>
      </c>
      <c r="F17" s="1">
        <f t="shared" si="0"/>
        <v>-546</v>
      </c>
      <c r="H17" s="49"/>
    </row>
    <row r="18" spans="1:6" ht="14.25">
      <c r="A18" s="22" t="s">
        <v>13</v>
      </c>
      <c r="B18" s="3">
        <v>-328</v>
      </c>
      <c r="C18" s="8">
        <v>-331</v>
      </c>
      <c r="D18" s="3">
        <v>-327</v>
      </c>
      <c r="E18" s="8">
        <v>-312</v>
      </c>
      <c r="F18" s="1">
        <f t="shared" si="0"/>
        <v>-1298</v>
      </c>
    </row>
    <row r="19" spans="1:6" ht="14.25">
      <c r="A19" s="22" t="s">
        <v>14</v>
      </c>
      <c r="B19" s="3">
        <v>-293</v>
      </c>
      <c r="C19" s="8">
        <v>-266</v>
      </c>
      <c r="D19" s="3">
        <v>-270</v>
      </c>
      <c r="E19" s="8">
        <v>-255</v>
      </c>
      <c r="F19" s="1">
        <f t="shared" si="0"/>
        <v>-1084</v>
      </c>
    </row>
    <row r="20" spans="1:6" ht="14.25">
      <c r="A20" s="22" t="s">
        <v>15</v>
      </c>
      <c r="B20" s="3">
        <v>-205</v>
      </c>
      <c r="C20" s="8">
        <v>-231</v>
      </c>
      <c r="D20" s="3">
        <v>-206</v>
      </c>
      <c r="E20" s="8">
        <v>-214</v>
      </c>
      <c r="F20" s="1">
        <f t="shared" si="0"/>
        <v>-856</v>
      </c>
    </row>
    <row r="21" spans="1:6" ht="14.25">
      <c r="A21" s="22" t="s">
        <v>16</v>
      </c>
      <c r="B21" s="3">
        <v>-553</v>
      </c>
      <c r="C21" s="8">
        <v>-464</v>
      </c>
      <c r="D21" s="3">
        <v>-427</v>
      </c>
      <c r="E21" s="8">
        <v>-434</v>
      </c>
      <c r="F21" s="1">
        <f t="shared" si="0"/>
        <v>-1878</v>
      </c>
    </row>
    <row r="22" spans="1:6" ht="15">
      <c r="A22" s="23" t="s">
        <v>17</v>
      </c>
      <c r="B22" s="4">
        <v>-3358</v>
      </c>
      <c r="C22" s="9">
        <f>SUM(C13:C21)</f>
        <v>-3332</v>
      </c>
      <c r="D22" s="9">
        <f>SUM(D13:D21)</f>
        <v>-3438</v>
      </c>
      <c r="E22" s="9">
        <f>SUM(E13:E21)</f>
        <v>-3110</v>
      </c>
      <c r="F22" s="2">
        <v>-13238</v>
      </c>
    </row>
    <row r="23" spans="1:6" ht="14.25">
      <c r="A23" s="22" t="s">
        <v>18</v>
      </c>
      <c r="B23" s="3">
        <v>-1819</v>
      </c>
      <c r="C23" s="8">
        <v>-1893</v>
      </c>
      <c r="D23" s="3">
        <v>-1822</v>
      </c>
      <c r="E23" s="8">
        <v>-1865</v>
      </c>
      <c r="F23" s="1">
        <f t="shared" si="0"/>
        <v>-7399</v>
      </c>
    </row>
    <row r="24" spans="1:6" ht="14.25">
      <c r="A24" s="22" t="s">
        <v>19</v>
      </c>
      <c r="B24" s="3">
        <v>-59</v>
      </c>
      <c r="C24" s="8">
        <v>-63</v>
      </c>
      <c r="D24" s="3">
        <v>-61</v>
      </c>
      <c r="E24" s="8">
        <v>-54</v>
      </c>
      <c r="F24" s="1">
        <f t="shared" si="0"/>
        <v>-237</v>
      </c>
    </row>
    <row r="25" spans="1:6" ht="14.25">
      <c r="A25" s="22" t="s">
        <v>20</v>
      </c>
      <c r="B25" s="3">
        <v>-400</v>
      </c>
      <c r="C25" s="8">
        <v>-423</v>
      </c>
      <c r="D25" s="3">
        <v>-410</v>
      </c>
      <c r="E25" s="8">
        <v>-408</v>
      </c>
      <c r="F25" s="1">
        <f t="shared" si="0"/>
        <v>-1641</v>
      </c>
    </row>
    <row r="26" spans="1:6" ht="14.25">
      <c r="A26" s="22" t="s">
        <v>0</v>
      </c>
      <c r="B26" s="3">
        <v>-18</v>
      </c>
      <c r="C26" s="8">
        <v>-3</v>
      </c>
      <c r="D26" s="3">
        <v>-10</v>
      </c>
      <c r="E26" s="8">
        <v>-29</v>
      </c>
      <c r="F26" s="1">
        <f t="shared" si="0"/>
        <v>-60</v>
      </c>
    </row>
    <row r="27" spans="1:6" ht="14.25">
      <c r="A27" s="22" t="s">
        <v>21</v>
      </c>
      <c r="B27" s="3">
        <v>58</v>
      </c>
      <c r="C27" s="8">
        <v>48</v>
      </c>
      <c r="D27" s="3">
        <v>86</v>
      </c>
      <c r="E27" s="8">
        <v>22</v>
      </c>
      <c r="F27" s="1">
        <f t="shared" si="0"/>
        <v>214</v>
      </c>
    </row>
    <row r="28" spans="1:6" ht="6.75" customHeight="1">
      <c r="A28" s="22"/>
      <c r="B28" s="3"/>
      <c r="C28" s="8"/>
      <c r="D28" s="3"/>
      <c r="E28" s="8"/>
      <c r="F28" s="1"/>
    </row>
    <row r="29" spans="1:6" ht="15.75">
      <c r="A29" s="26" t="s">
        <v>22</v>
      </c>
      <c r="B29" s="27">
        <v>-535</v>
      </c>
      <c r="C29" s="28">
        <v>-496</v>
      </c>
      <c r="D29" s="29">
        <v>-47</v>
      </c>
      <c r="E29" s="28">
        <v>-245</v>
      </c>
      <c r="F29" s="28">
        <v>-1323</v>
      </c>
    </row>
    <row r="30" spans="1:6" ht="6.75" customHeight="1">
      <c r="A30" s="22"/>
      <c r="B30" s="3"/>
      <c r="C30" s="8"/>
      <c r="D30" s="3"/>
      <c r="E30" s="8"/>
      <c r="F30" s="1"/>
    </row>
    <row r="31" spans="1:6" ht="14.25">
      <c r="A31" s="22" t="s">
        <v>23</v>
      </c>
      <c r="B31" s="3">
        <v>0</v>
      </c>
      <c r="C31" s="8">
        <v>1</v>
      </c>
      <c r="D31" s="3">
        <v>1</v>
      </c>
      <c r="E31" s="8">
        <v>-2</v>
      </c>
      <c r="F31" s="1">
        <v>0</v>
      </c>
    </row>
    <row r="32" spans="1:6" ht="14.25">
      <c r="A32" s="22" t="s">
        <v>24</v>
      </c>
      <c r="B32" s="3">
        <v>6</v>
      </c>
      <c r="C32" s="8">
        <v>0</v>
      </c>
      <c r="D32" s="3">
        <v>1</v>
      </c>
      <c r="E32" s="8">
        <v>0</v>
      </c>
      <c r="F32" s="1">
        <v>7</v>
      </c>
    </row>
    <row r="33" spans="1:6" ht="14.25">
      <c r="A33" s="22" t="s">
        <v>26</v>
      </c>
      <c r="B33" s="3">
        <v>1</v>
      </c>
      <c r="C33" s="8">
        <v>0</v>
      </c>
      <c r="D33" s="3">
        <v>0</v>
      </c>
      <c r="E33" s="8">
        <v>0</v>
      </c>
      <c r="F33" s="1">
        <v>1</v>
      </c>
    </row>
    <row r="34" spans="1:6" ht="14.25">
      <c r="A34" s="22" t="s">
        <v>25</v>
      </c>
      <c r="B34" s="3">
        <v>-57</v>
      </c>
      <c r="C34" s="8">
        <v>-1</v>
      </c>
      <c r="D34" s="3">
        <v>-77</v>
      </c>
      <c r="E34" s="8">
        <v>-9</v>
      </c>
      <c r="F34" s="1">
        <v>-144</v>
      </c>
    </row>
    <row r="35" spans="1:6" ht="6.75" customHeight="1">
      <c r="A35" s="22"/>
      <c r="B35" s="3"/>
      <c r="C35" s="8"/>
      <c r="D35" s="3"/>
      <c r="E35" s="8"/>
      <c r="F35" s="1"/>
    </row>
    <row r="36" spans="1:6" ht="15.75">
      <c r="A36" s="30" t="s">
        <v>61</v>
      </c>
      <c r="B36" s="27">
        <v>-585</v>
      </c>
      <c r="C36" s="28">
        <v>-496</v>
      </c>
      <c r="D36" s="27">
        <v>-122</v>
      </c>
      <c r="E36" s="28">
        <v>-256</v>
      </c>
      <c r="F36" s="28">
        <v>-1459</v>
      </c>
    </row>
    <row r="37" spans="1:6" ht="6.75" customHeight="1">
      <c r="A37" s="22"/>
      <c r="B37" s="3"/>
      <c r="C37" s="8"/>
      <c r="D37" s="3"/>
      <c r="E37" s="8"/>
      <c r="F37" s="1"/>
    </row>
    <row r="38" spans="1:6" ht="14.25">
      <c r="A38" s="22" t="s">
        <v>28</v>
      </c>
      <c r="B38" s="3">
        <v>-82</v>
      </c>
      <c r="C38" s="8">
        <v>-87</v>
      </c>
      <c r="D38" s="3">
        <v>-99</v>
      </c>
      <c r="E38" s="8">
        <v>-112</v>
      </c>
      <c r="F38" s="1">
        <v>-380</v>
      </c>
    </row>
    <row r="39" spans="1:6" ht="14.25">
      <c r="A39" s="22" t="s">
        <v>27</v>
      </c>
      <c r="B39" s="3">
        <v>35</v>
      </c>
      <c r="C39" s="8">
        <v>31</v>
      </c>
      <c r="D39" s="3">
        <v>29</v>
      </c>
      <c r="E39" s="8">
        <v>25</v>
      </c>
      <c r="F39" s="1">
        <v>120</v>
      </c>
    </row>
    <row r="40" spans="1:6" ht="15">
      <c r="A40" s="23" t="s">
        <v>29</v>
      </c>
      <c r="B40" s="4">
        <v>-47</v>
      </c>
      <c r="C40" s="9">
        <v>-56</v>
      </c>
      <c r="D40" s="4">
        <v>-70</v>
      </c>
      <c r="E40" s="9">
        <v>-87</v>
      </c>
      <c r="F40" s="2">
        <v>-260</v>
      </c>
    </row>
    <row r="41" spans="1:6" ht="14.25">
      <c r="A41" s="22" t="s">
        <v>30</v>
      </c>
      <c r="B41" s="6">
        <v>-27</v>
      </c>
      <c r="C41" s="10">
        <v>43</v>
      </c>
      <c r="D41" s="6">
        <v>13</v>
      </c>
      <c r="E41" s="10">
        <v>6</v>
      </c>
      <c r="F41" s="1">
        <v>35</v>
      </c>
    </row>
    <row r="42" spans="1:6" ht="14.25">
      <c r="A42" s="22" t="s">
        <v>31</v>
      </c>
      <c r="B42" s="6">
        <v>-65</v>
      </c>
      <c r="C42" s="10">
        <v>-98</v>
      </c>
      <c r="D42" s="6">
        <v>-1</v>
      </c>
      <c r="E42" s="10">
        <v>-54</v>
      </c>
      <c r="F42" s="1">
        <v>-218</v>
      </c>
    </row>
    <row r="43" spans="1:6" ht="14.25">
      <c r="A43" s="22" t="s">
        <v>32</v>
      </c>
      <c r="B43" s="3">
        <v>-4</v>
      </c>
      <c r="C43" s="8">
        <v>-5</v>
      </c>
      <c r="D43" s="3">
        <v>-3</v>
      </c>
      <c r="E43" s="8" t="s">
        <v>1</v>
      </c>
      <c r="F43" s="1">
        <v>-12</v>
      </c>
    </row>
    <row r="44" spans="1:6" ht="6.75" customHeight="1">
      <c r="A44" s="22"/>
      <c r="B44" s="3"/>
      <c r="C44" s="8"/>
      <c r="D44" s="3"/>
      <c r="E44" s="8"/>
      <c r="F44" s="1"/>
    </row>
    <row r="45" spans="1:6" ht="15.75">
      <c r="A45" s="30" t="s">
        <v>33</v>
      </c>
      <c r="B45" s="27">
        <v>-728</v>
      </c>
      <c r="C45" s="28">
        <v>-612</v>
      </c>
      <c r="D45" s="29">
        <v>-183</v>
      </c>
      <c r="E45" s="28">
        <v>-391</v>
      </c>
      <c r="F45" s="28">
        <v>-1914</v>
      </c>
    </row>
    <row r="46" spans="1:6" ht="6.75" customHeight="1">
      <c r="A46" s="25"/>
      <c r="B46" s="3"/>
      <c r="C46" s="8"/>
      <c r="D46" s="3"/>
      <c r="E46" s="8"/>
      <c r="F46" s="1"/>
    </row>
    <row r="47" spans="1:6" ht="14.25">
      <c r="A47" s="22" t="s">
        <v>34</v>
      </c>
      <c r="B47" s="3">
        <v>244</v>
      </c>
      <c r="C47" s="8">
        <v>195</v>
      </c>
      <c r="D47" s="3">
        <v>46</v>
      </c>
      <c r="E47" s="8">
        <v>96</v>
      </c>
      <c r="F47" s="1">
        <v>581</v>
      </c>
    </row>
    <row r="48" spans="1:6" ht="6.75" customHeight="1">
      <c r="A48" s="22"/>
      <c r="B48" s="3"/>
      <c r="C48" s="8"/>
      <c r="D48" s="3"/>
      <c r="E48" s="8"/>
      <c r="F48" s="1"/>
    </row>
    <row r="49" spans="1:6" ht="15.75">
      <c r="A49" s="30" t="s">
        <v>35</v>
      </c>
      <c r="B49" s="27">
        <v>-484</v>
      </c>
      <c r="C49" s="28">
        <v>-417</v>
      </c>
      <c r="D49" s="29">
        <v>-137</v>
      </c>
      <c r="E49" s="28">
        <v>-295</v>
      </c>
      <c r="F49" s="28">
        <v>-1333</v>
      </c>
    </row>
    <row r="50" spans="1:6" ht="6.75" customHeight="1">
      <c r="A50" s="25"/>
      <c r="B50" s="3"/>
      <c r="C50" s="8"/>
      <c r="D50" s="3"/>
      <c r="E50" s="8"/>
      <c r="F50" s="1"/>
    </row>
    <row r="51" spans="1:6" ht="14.25">
      <c r="A51" s="22" t="s">
        <v>36</v>
      </c>
      <c r="B51" s="3">
        <v>9</v>
      </c>
      <c r="C51" s="8">
        <v>-10</v>
      </c>
      <c r="D51" s="3">
        <v>-9</v>
      </c>
      <c r="E51" s="8">
        <v>1</v>
      </c>
      <c r="F51" s="1">
        <v>-9</v>
      </c>
    </row>
    <row r="52" spans="1:6" ht="6.75" customHeight="1">
      <c r="A52" s="22"/>
      <c r="B52" s="3"/>
      <c r="C52" s="8"/>
      <c r="D52" s="3"/>
      <c r="E52" s="8"/>
      <c r="F52" s="1"/>
    </row>
    <row r="53" spans="1:6" ht="15.75">
      <c r="A53" s="30" t="s">
        <v>37</v>
      </c>
      <c r="B53" s="27">
        <v>-475</v>
      </c>
      <c r="C53" s="28">
        <v>-427</v>
      </c>
      <c r="D53" s="29">
        <v>-146</v>
      </c>
      <c r="E53" s="28">
        <v>-294</v>
      </c>
      <c r="F53" s="28">
        <v>-1342</v>
      </c>
    </row>
    <row r="54" spans="1:6" ht="6.75" customHeight="1">
      <c r="A54" s="25"/>
      <c r="B54" s="3"/>
      <c r="C54" s="8"/>
      <c r="D54" s="3"/>
      <c r="E54" s="8"/>
      <c r="F54" s="1"/>
    </row>
    <row r="55" spans="1:6" ht="14.25">
      <c r="A55" s="22" t="s">
        <v>38</v>
      </c>
      <c r="B55" s="3">
        <v>0</v>
      </c>
      <c r="C55" s="8">
        <v>0</v>
      </c>
      <c r="D55" s="3">
        <v>0</v>
      </c>
      <c r="E55" s="8">
        <v>0</v>
      </c>
      <c r="F55" s="1">
        <v>0</v>
      </c>
    </row>
    <row r="56" spans="1:6" ht="6.75" customHeight="1">
      <c r="A56" s="22"/>
      <c r="B56" s="3"/>
      <c r="C56" s="8"/>
      <c r="D56" s="3"/>
      <c r="E56" s="8"/>
      <c r="F56" s="1"/>
    </row>
    <row r="57" spans="1:6" ht="15.75">
      <c r="A57" s="30" t="s">
        <v>39</v>
      </c>
      <c r="B57" s="27">
        <v>-475</v>
      </c>
      <c r="C57" s="28">
        <v>-427</v>
      </c>
      <c r="D57" s="27">
        <v>-146</v>
      </c>
      <c r="E57" s="28">
        <v>-294</v>
      </c>
      <c r="F57" s="28">
        <v>-1342</v>
      </c>
    </row>
    <row r="58" spans="1:6" ht="6.75" customHeight="1">
      <c r="A58" s="24"/>
      <c r="B58" s="3"/>
      <c r="C58" s="8"/>
      <c r="D58" s="3"/>
      <c r="E58" s="8"/>
      <c r="F58" s="1"/>
    </row>
    <row r="59" spans="1:6" ht="14.25">
      <c r="A59" s="22" t="s">
        <v>40</v>
      </c>
      <c r="B59" s="3">
        <v>-4</v>
      </c>
      <c r="C59" s="8">
        <v>1</v>
      </c>
      <c r="D59" s="3">
        <v>-1</v>
      </c>
      <c r="E59" s="8">
        <v>-1</v>
      </c>
      <c r="F59" s="1">
        <v>-5</v>
      </c>
    </row>
    <row r="60" spans="1:6" ht="6.75" customHeight="1" thickBot="1">
      <c r="A60" s="22"/>
      <c r="B60" s="3"/>
      <c r="C60" s="8"/>
      <c r="D60" s="3"/>
      <c r="E60" s="20"/>
      <c r="F60" s="1"/>
    </row>
    <row r="61" spans="1:6" ht="16.5" thickBot="1">
      <c r="A61" s="31" t="s">
        <v>63</v>
      </c>
      <c r="B61" s="32">
        <v>-479</v>
      </c>
      <c r="C61" s="33">
        <v>-426</v>
      </c>
      <c r="D61" s="34">
        <v>-147</v>
      </c>
      <c r="E61" s="35">
        <v>-295</v>
      </c>
      <c r="F61" s="28">
        <v>-1347</v>
      </c>
    </row>
    <row r="63" spans="1:2" ht="18.75" thickBot="1">
      <c r="A63" s="51" t="s">
        <v>65</v>
      </c>
      <c r="B63" s="16"/>
    </row>
    <row r="64" spans="1:6" ht="15">
      <c r="A64" s="52" t="s">
        <v>66</v>
      </c>
      <c r="B64" s="53">
        <v>61235</v>
      </c>
      <c r="C64" s="11">
        <v>63578</v>
      </c>
      <c r="D64" s="53">
        <v>66862</v>
      </c>
      <c r="E64" s="11">
        <v>61407</v>
      </c>
      <c r="F64" s="46">
        <v>253082</v>
      </c>
    </row>
    <row r="65" spans="1:6" ht="15">
      <c r="A65" s="54" t="s">
        <v>67</v>
      </c>
      <c r="B65" s="55">
        <v>46216</v>
      </c>
      <c r="C65" s="12">
        <v>50467</v>
      </c>
      <c r="D65" s="55">
        <v>56141</v>
      </c>
      <c r="E65" s="12">
        <v>49220</v>
      </c>
      <c r="F65" s="47">
        <v>202044</v>
      </c>
    </row>
    <row r="66" spans="1:6" ht="15.75" thickBot="1">
      <c r="A66" s="36" t="s">
        <v>3</v>
      </c>
      <c r="B66" s="91">
        <v>0.755</v>
      </c>
      <c r="C66" s="92">
        <v>0.794</v>
      </c>
      <c r="D66" s="91">
        <v>0.84</v>
      </c>
      <c r="E66" s="92">
        <v>0.804</v>
      </c>
      <c r="F66" s="93">
        <v>0.7982</v>
      </c>
    </row>
    <row r="67" spans="1:6" ht="6.75" customHeight="1" thickBot="1">
      <c r="A67" s="17"/>
      <c r="B67" s="13"/>
      <c r="C67" s="13"/>
      <c r="D67" s="13"/>
      <c r="E67" s="13"/>
      <c r="F67" s="18"/>
    </row>
    <row r="68" spans="1:6" ht="15">
      <c r="A68" s="52" t="s">
        <v>68</v>
      </c>
      <c r="B68" s="53">
        <v>4530</v>
      </c>
      <c r="C68" s="11">
        <v>4338</v>
      </c>
      <c r="D68" s="53">
        <v>4339</v>
      </c>
      <c r="E68" s="11">
        <v>4070</v>
      </c>
      <c r="F68" s="46">
        <v>17277</v>
      </c>
    </row>
    <row r="69" spans="1:6" ht="15">
      <c r="A69" s="54" t="s">
        <v>69</v>
      </c>
      <c r="B69" s="55">
        <v>2732</v>
      </c>
      <c r="C69" s="12">
        <v>2741</v>
      </c>
      <c r="D69" s="55">
        <v>2800</v>
      </c>
      <c r="E69" s="12">
        <v>2849</v>
      </c>
      <c r="F69" s="47">
        <v>11122</v>
      </c>
    </row>
    <row r="70" spans="1:6" ht="15.75" thickBot="1">
      <c r="A70" s="36" t="s">
        <v>3</v>
      </c>
      <c r="B70" s="91">
        <v>0.583</v>
      </c>
      <c r="C70" s="92">
        <v>0.632</v>
      </c>
      <c r="D70" s="91">
        <v>0.645</v>
      </c>
      <c r="E70" s="92">
        <v>0.7</v>
      </c>
      <c r="F70" s="93">
        <v>0.64</v>
      </c>
    </row>
    <row r="71" spans="2:6" ht="6.75" customHeight="1" thickBot="1">
      <c r="B71" s="13"/>
      <c r="C71" s="13"/>
      <c r="D71" s="13"/>
      <c r="E71" s="13"/>
      <c r="F71" s="18"/>
    </row>
    <row r="72" spans="1:6" ht="15">
      <c r="A72" s="52" t="s">
        <v>48</v>
      </c>
      <c r="B72" s="95">
        <v>6.08</v>
      </c>
      <c r="C72" s="96">
        <v>6</v>
      </c>
      <c r="D72" s="95">
        <v>6.19</v>
      </c>
      <c r="E72" s="96">
        <v>6.25</v>
      </c>
      <c r="F72" s="97">
        <v>6.12</v>
      </c>
    </row>
    <row r="73" spans="1:6" ht="15.75" thickBot="1">
      <c r="A73" s="59" t="s">
        <v>49</v>
      </c>
      <c r="B73" s="98">
        <v>8.06</v>
      </c>
      <c r="C73" s="99">
        <v>7.56</v>
      </c>
      <c r="D73" s="98">
        <v>7.37</v>
      </c>
      <c r="E73" s="99">
        <v>7.8</v>
      </c>
      <c r="F73" s="74">
        <v>7.66</v>
      </c>
    </row>
    <row r="74" spans="1:6" ht="6.75" customHeight="1" thickBot="1">
      <c r="A74" s="45"/>
      <c r="B74" s="12" t="s">
        <v>51</v>
      </c>
      <c r="C74" s="13"/>
      <c r="D74" s="13"/>
      <c r="E74" s="13"/>
      <c r="F74" s="18"/>
    </row>
    <row r="75" spans="1:6" ht="15">
      <c r="A75" s="52" t="s">
        <v>50</v>
      </c>
      <c r="B75" s="61">
        <v>12.48</v>
      </c>
      <c r="C75" s="39">
        <v>11.78</v>
      </c>
      <c r="D75" s="58">
        <v>12.36</v>
      </c>
      <c r="E75" s="39">
        <v>15.25</v>
      </c>
      <c r="F75" s="14">
        <v>12.87</v>
      </c>
    </row>
    <row r="76" spans="1:6" ht="15.75" thickBot="1">
      <c r="A76" s="59" t="s">
        <v>70</v>
      </c>
      <c r="B76" s="60">
        <v>20.77</v>
      </c>
      <c r="C76" s="40">
        <v>18.64</v>
      </c>
      <c r="D76" s="60">
        <v>19.28</v>
      </c>
      <c r="E76" s="40">
        <v>21.87</v>
      </c>
      <c r="F76" s="74">
        <v>20</v>
      </c>
    </row>
    <row r="78" spans="1:6" ht="18.75" thickBot="1">
      <c r="A78" s="51" t="s">
        <v>4</v>
      </c>
      <c r="B78" s="13"/>
      <c r="C78" s="13"/>
      <c r="D78" s="13"/>
      <c r="E78" s="13"/>
      <c r="F78" s="18"/>
    </row>
    <row r="79" spans="1:6" ht="12.75">
      <c r="A79" s="62" t="s">
        <v>41</v>
      </c>
      <c r="B79" s="58">
        <v>164</v>
      </c>
      <c r="C79" s="39">
        <v>165</v>
      </c>
      <c r="D79" s="58">
        <v>166</v>
      </c>
      <c r="E79" s="39">
        <v>165</v>
      </c>
      <c r="F79" s="14">
        <v>165</v>
      </c>
    </row>
    <row r="80" spans="1:6" ht="12.75">
      <c r="A80" s="63" t="s">
        <v>42</v>
      </c>
      <c r="B80" s="64">
        <v>23</v>
      </c>
      <c r="C80" s="13">
        <v>18</v>
      </c>
      <c r="D80" s="64">
        <v>18</v>
      </c>
      <c r="E80" s="13">
        <v>19</v>
      </c>
      <c r="F80" s="15">
        <v>19</v>
      </c>
    </row>
    <row r="81" spans="1:6" ht="12.75">
      <c r="A81" s="63" t="s">
        <v>43</v>
      </c>
      <c r="B81" s="64">
        <v>236</v>
      </c>
      <c r="C81" s="13">
        <v>235</v>
      </c>
      <c r="D81" s="64">
        <v>232</v>
      </c>
      <c r="E81" s="13">
        <v>229</v>
      </c>
      <c r="F81" s="15">
        <v>229</v>
      </c>
    </row>
    <row r="82" spans="1:6" ht="12.75">
      <c r="A82" s="63" t="s">
        <v>44</v>
      </c>
      <c r="B82" s="64">
        <v>198</v>
      </c>
      <c r="C82" s="13">
        <v>195</v>
      </c>
      <c r="D82" s="64">
        <v>195</v>
      </c>
      <c r="E82" s="13">
        <v>188</v>
      </c>
      <c r="F82" s="15">
        <v>188</v>
      </c>
    </row>
    <row r="83" spans="1:6" ht="16.5" thickBot="1">
      <c r="A83" s="65" t="s">
        <v>62</v>
      </c>
      <c r="B83" s="66">
        <f>+B79+B80+B81+B82</f>
        <v>621</v>
      </c>
      <c r="C83" s="67">
        <f>+C79+C80+C81+C82</f>
        <v>613</v>
      </c>
      <c r="D83" s="66">
        <f>+D79+D80+D81+D82</f>
        <v>611</v>
      </c>
      <c r="E83" s="67">
        <f>+E79+E80+E81+E82</f>
        <v>601</v>
      </c>
      <c r="F83" s="68">
        <f>+F79+F80+F81+F82</f>
        <v>601</v>
      </c>
    </row>
    <row r="84" ht="12.75">
      <c r="A84" s="19"/>
    </row>
    <row r="85" ht="18.75" thickBot="1">
      <c r="A85" s="69" t="s">
        <v>75</v>
      </c>
    </row>
    <row r="86" spans="1:6" ht="12.75">
      <c r="A86" s="62" t="s">
        <v>45</v>
      </c>
      <c r="B86" s="70">
        <v>-365</v>
      </c>
      <c r="C86" s="42">
        <v>-338</v>
      </c>
      <c r="D86" s="70">
        <v>-15</v>
      </c>
      <c r="E86" s="42">
        <v>-184</v>
      </c>
      <c r="F86" s="46">
        <f>SUM(B86:E86)</f>
        <v>-902</v>
      </c>
    </row>
    <row r="87" spans="1:6" ht="12.75">
      <c r="A87" s="63" t="s">
        <v>2</v>
      </c>
      <c r="B87" s="71">
        <v>-164</v>
      </c>
      <c r="C87" s="43">
        <v>-197</v>
      </c>
      <c r="D87" s="71">
        <v>-147</v>
      </c>
      <c r="E87" s="43">
        <v>-29</v>
      </c>
      <c r="F87" s="47">
        <f>SUM(B87:E87)</f>
        <v>-537</v>
      </c>
    </row>
    <row r="88" spans="1:6" ht="12.75">
      <c r="A88" s="63" t="s">
        <v>5</v>
      </c>
      <c r="B88" s="71">
        <v>47</v>
      </c>
      <c r="C88" s="43">
        <v>30</v>
      </c>
      <c r="D88" s="71">
        <v>38</v>
      </c>
      <c r="E88" s="43">
        <v>12</v>
      </c>
      <c r="F88" s="47">
        <f>SUM(B88:E88)</f>
        <v>127</v>
      </c>
    </row>
    <row r="89" spans="1:6" ht="13.5" thickBot="1">
      <c r="A89" s="72" t="s">
        <v>46</v>
      </c>
      <c r="B89" s="73">
        <v>-53</v>
      </c>
      <c r="C89" s="44">
        <v>9</v>
      </c>
      <c r="D89" s="73">
        <v>77</v>
      </c>
      <c r="E89" s="44">
        <v>-44</v>
      </c>
      <c r="F89" s="48">
        <f>SUM(B89:E89)</f>
        <v>-11</v>
      </c>
    </row>
    <row r="91" spans="2:6" ht="12.75">
      <c r="B91" s="49"/>
      <c r="C91" s="49"/>
      <c r="D91" s="49"/>
      <c r="E91" s="49"/>
      <c r="F91" s="49"/>
    </row>
    <row r="94" ht="12.75">
      <c r="B94" s="49"/>
    </row>
  </sheetData>
  <mergeCells count="6">
    <mergeCell ref="F3:F4"/>
    <mergeCell ref="A3:A4"/>
    <mergeCell ref="B3:B4"/>
    <mergeCell ref="C3:C4"/>
    <mergeCell ref="D3:D4"/>
    <mergeCell ref="E3:E4"/>
  </mergeCells>
  <printOptions/>
  <pageMargins left="0.75" right="0.75" top="0.19" bottom="0.22" header="0.17" footer="0.3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54.140625" style="0" customWidth="1"/>
    <col min="2" max="2" width="16.421875" style="0" customWidth="1"/>
    <col min="3" max="3" width="15.57421875" style="0" customWidth="1"/>
    <col min="4" max="4" width="15.8515625" style="0" customWidth="1"/>
    <col min="5" max="5" width="16.7109375" style="0" customWidth="1"/>
    <col min="6" max="6" width="15.28125" style="0" customWidth="1"/>
  </cols>
  <sheetData>
    <row r="2" ht="24" thickBot="1">
      <c r="A2" s="82" t="s">
        <v>72</v>
      </c>
    </row>
    <row r="3" spans="1:6" ht="12.75">
      <c r="A3" s="107" t="s">
        <v>47</v>
      </c>
      <c r="B3" s="109" t="s">
        <v>57</v>
      </c>
      <c r="C3" s="109" t="s">
        <v>58</v>
      </c>
      <c r="D3" s="109" t="s">
        <v>59</v>
      </c>
      <c r="E3" s="109" t="s">
        <v>60</v>
      </c>
      <c r="F3" s="105" t="s">
        <v>74</v>
      </c>
    </row>
    <row r="4" spans="1:6" ht="20.25" customHeight="1" thickBot="1">
      <c r="A4" s="108"/>
      <c r="B4" s="110"/>
      <c r="C4" s="110"/>
      <c r="D4" s="110"/>
      <c r="E4" s="110"/>
      <c r="F4" s="106"/>
    </row>
    <row r="5" spans="1:6" ht="14.25">
      <c r="A5" s="21" t="s">
        <v>53</v>
      </c>
      <c r="B5" s="3">
        <v>3879</v>
      </c>
      <c r="C5" s="7">
        <v>4368</v>
      </c>
      <c r="D5" s="3">
        <v>5125</v>
      </c>
      <c r="E5" s="7">
        <v>4538</v>
      </c>
      <c r="F5" s="1">
        <v>17910</v>
      </c>
    </row>
    <row r="6" spans="1:6" ht="14.25">
      <c r="A6" s="22" t="s">
        <v>55</v>
      </c>
      <c r="B6" s="3">
        <v>674</v>
      </c>
      <c r="C6" s="8">
        <v>774</v>
      </c>
      <c r="D6" s="3">
        <v>786</v>
      </c>
      <c r="E6" s="8">
        <v>830</v>
      </c>
      <c r="F6" s="1">
        <v>3064</v>
      </c>
    </row>
    <row r="7" spans="1:6" ht="14.25">
      <c r="A7" s="22" t="s">
        <v>54</v>
      </c>
      <c r="B7" s="3">
        <v>233</v>
      </c>
      <c r="C7" s="8">
        <v>244</v>
      </c>
      <c r="D7" s="3">
        <v>288</v>
      </c>
      <c r="E7" s="8">
        <v>264</v>
      </c>
      <c r="F7" s="1">
        <v>1029</v>
      </c>
    </row>
    <row r="8" spans="1:6" ht="14.25">
      <c r="A8" s="22" t="s">
        <v>56</v>
      </c>
      <c r="B8" s="3">
        <v>235</v>
      </c>
      <c r="C8" s="8">
        <v>335</v>
      </c>
      <c r="D8" s="3">
        <v>450</v>
      </c>
      <c r="E8" s="8">
        <v>287</v>
      </c>
      <c r="F8" s="1">
        <v>1307</v>
      </c>
    </row>
    <row r="9" spans="1:6" ht="15.75">
      <c r="A9" s="26" t="s">
        <v>6</v>
      </c>
      <c r="B9" s="27">
        <v>5021</v>
      </c>
      <c r="C9" s="28">
        <v>5721</v>
      </c>
      <c r="D9" s="27">
        <v>6649</v>
      </c>
      <c r="E9" s="28">
        <v>5919</v>
      </c>
      <c r="F9" s="28">
        <v>23310</v>
      </c>
    </row>
    <row r="10" spans="1:6" ht="14.25">
      <c r="A10" s="22" t="s">
        <v>7</v>
      </c>
      <c r="B10" s="3">
        <v>1</v>
      </c>
      <c r="C10" s="8" t="s">
        <v>1</v>
      </c>
      <c r="D10" s="3">
        <v>5</v>
      </c>
      <c r="E10" s="8">
        <v>1</v>
      </c>
      <c r="F10" s="1">
        <v>7</v>
      </c>
    </row>
    <row r="11" spans="1:6" ht="15">
      <c r="A11" s="23" t="s">
        <v>52</v>
      </c>
      <c r="B11" s="4">
        <v>5022</v>
      </c>
      <c r="C11" s="9">
        <v>5721</v>
      </c>
      <c r="D11" s="4">
        <v>6654</v>
      </c>
      <c r="E11" s="9">
        <v>5920</v>
      </c>
      <c r="F11" s="2">
        <v>23317</v>
      </c>
    </row>
    <row r="12" spans="1:6" ht="6.75" customHeight="1">
      <c r="A12" s="22"/>
      <c r="B12" s="3"/>
      <c r="C12" s="8"/>
      <c r="D12" s="3"/>
      <c r="E12" s="8"/>
      <c r="F12" s="1"/>
    </row>
    <row r="13" spans="1:6" ht="14.25">
      <c r="A13" s="22" t="s">
        <v>8</v>
      </c>
      <c r="B13" s="3">
        <v>-1240</v>
      </c>
      <c r="C13" s="8">
        <v>-1441</v>
      </c>
      <c r="D13" s="3">
        <v>-1503</v>
      </c>
      <c r="E13" s="8">
        <v>-1350</v>
      </c>
      <c r="F13" s="1">
        <f aca="true" t="shared" si="0" ref="F13:F27">SUM(B13:E13)</f>
        <v>-5534</v>
      </c>
    </row>
    <row r="14" spans="1:6" ht="14.25">
      <c r="A14" s="22" t="s">
        <v>9</v>
      </c>
      <c r="B14" s="3">
        <v>-116</v>
      </c>
      <c r="C14" s="8">
        <v>-118</v>
      </c>
      <c r="D14" s="3">
        <v>-127</v>
      </c>
      <c r="E14" s="8">
        <v>-138</v>
      </c>
      <c r="F14" s="1">
        <f t="shared" si="0"/>
        <v>-499</v>
      </c>
    </row>
    <row r="15" spans="1:6" ht="14.25">
      <c r="A15" s="22" t="s">
        <v>10</v>
      </c>
      <c r="B15" s="3">
        <v>-182</v>
      </c>
      <c r="C15" s="8">
        <v>-201</v>
      </c>
      <c r="D15" s="3">
        <v>-215</v>
      </c>
      <c r="E15" s="8">
        <v>-208</v>
      </c>
      <c r="F15" s="1">
        <f t="shared" si="0"/>
        <v>-806</v>
      </c>
    </row>
    <row r="16" spans="1:6" ht="14.25">
      <c r="A16" s="22" t="s">
        <v>11</v>
      </c>
      <c r="B16" s="3">
        <v>-394</v>
      </c>
      <c r="C16" s="8">
        <v>-426</v>
      </c>
      <c r="D16" s="3">
        <v>-475</v>
      </c>
      <c r="E16" s="8">
        <v>-427</v>
      </c>
      <c r="F16" s="1">
        <f t="shared" si="0"/>
        <v>-1722</v>
      </c>
    </row>
    <row r="17" spans="1:6" ht="14.25">
      <c r="A17" s="22" t="s">
        <v>12</v>
      </c>
      <c r="B17" s="3">
        <v>-127</v>
      </c>
      <c r="C17" s="8">
        <v>-135</v>
      </c>
      <c r="D17" s="3">
        <v>-150</v>
      </c>
      <c r="E17" s="8">
        <v>-138</v>
      </c>
      <c r="F17" s="1">
        <f t="shared" si="0"/>
        <v>-550</v>
      </c>
    </row>
    <row r="18" spans="1:6" ht="14.25">
      <c r="A18" s="22" t="s">
        <v>13</v>
      </c>
      <c r="B18" s="3">
        <v>-311</v>
      </c>
      <c r="C18" s="8">
        <v>-322</v>
      </c>
      <c r="D18" s="3">
        <v>-343</v>
      </c>
      <c r="E18" s="8">
        <v>-324</v>
      </c>
      <c r="F18" s="1">
        <f t="shared" si="0"/>
        <v>-1300</v>
      </c>
    </row>
    <row r="19" spans="1:6" ht="14.25">
      <c r="A19" s="22" t="s">
        <v>14</v>
      </c>
      <c r="B19" s="3">
        <v>-281</v>
      </c>
      <c r="C19" s="8">
        <v>-285</v>
      </c>
      <c r="D19" s="3">
        <v>-310</v>
      </c>
      <c r="E19" s="8">
        <v>-279</v>
      </c>
      <c r="F19" s="1">
        <f t="shared" si="0"/>
        <v>-1155</v>
      </c>
    </row>
    <row r="20" spans="1:6" ht="14.25">
      <c r="A20" s="22" t="s">
        <v>15</v>
      </c>
      <c r="B20" s="3">
        <v>-203</v>
      </c>
      <c r="C20" s="8">
        <v>-239</v>
      </c>
      <c r="D20" s="3">
        <v>-257</v>
      </c>
      <c r="E20" s="8">
        <v>-223</v>
      </c>
      <c r="F20" s="1">
        <f t="shared" si="0"/>
        <v>-922</v>
      </c>
    </row>
    <row r="21" spans="1:6" ht="14.25">
      <c r="A21" s="22" t="s">
        <v>16</v>
      </c>
      <c r="B21" s="3">
        <v>-463</v>
      </c>
      <c r="C21" s="8">
        <v>-442</v>
      </c>
      <c r="D21" s="3">
        <v>-442</v>
      </c>
      <c r="E21" s="8">
        <v>-471</v>
      </c>
      <c r="F21" s="1">
        <f t="shared" si="0"/>
        <v>-1818</v>
      </c>
    </row>
    <row r="22" spans="1:6" ht="15">
      <c r="A22" s="23" t="s">
        <v>17</v>
      </c>
      <c r="B22" s="4">
        <v>-3317</v>
      </c>
      <c r="C22" s="9">
        <v>-3609</v>
      </c>
      <c r="D22" s="5">
        <v>-3822</v>
      </c>
      <c r="E22" s="9">
        <v>-3558</v>
      </c>
      <c r="F22" s="2">
        <v>-14306</v>
      </c>
    </row>
    <row r="23" spans="1:6" ht="14.25">
      <c r="A23" s="22" t="s">
        <v>18</v>
      </c>
      <c r="B23" s="3">
        <v>-1854</v>
      </c>
      <c r="C23" s="8">
        <v>-1867</v>
      </c>
      <c r="D23" s="3">
        <v>-1823</v>
      </c>
      <c r="E23" s="8">
        <v>-1841</v>
      </c>
      <c r="F23" s="1">
        <f t="shared" si="0"/>
        <v>-7385</v>
      </c>
    </row>
    <row r="24" spans="1:6" ht="14.25">
      <c r="A24" s="22" t="s">
        <v>19</v>
      </c>
      <c r="B24" s="3">
        <v>-38</v>
      </c>
      <c r="C24" s="8">
        <v>-45</v>
      </c>
      <c r="D24" s="3">
        <v>-45</v>
      </c>
      <c r="E24" s="8">
        <v>-47</v>
      </c>
      <c r="F24" s="1">
        <f t="shared" si="0"/>
        <v>-175</v>
      </c>
    </row>
    <row r="25" spans="1:6" ht="14.25">
      <c r="A25" s="22" t="s">
        <v>20</v>
      </c>
      <c r="B25" s="3">
        <v>-399</v>
      </c>
      <c r="C25" s="8">
        <v>-399</v>
      </c>
      <c r="D25" s="3">
        <v>-413</v>
      </c>
      <c r="E25" s="8">
        <v>-403</v>
      </c>
      <c r="F25" s="1">
        <f t="shared" si="0"/>
        <v>-1614</v>
      </c>
    </row>
    <row r="26" spans="1:6" ht="14.25">
      <c r="A26" s="22" t="s">
        <v>0</v>
      </c>
      <c r="B26" s="3">
        <v>7</v>
      </c>
      <c r="C26" s="8">
        <v>-16</v>
      </c>
      <c r="D26" s="3">
        <v>-28</v>
      </c>
      <c r="E26" s="8">
        <v>-16</v>
      </c>
      <c r="F26" s="1">
        <f t="shared" si="0"/>
        <v>-53</v>
      </c>
    </row>
    <row r="27" spans="1:6" ht="14.25">
      <c r="A27" s="22" t="s">
        <v>21</v>
      </c>
      <c r="B27" s="3">
        <v>82</v>
      </c>
      <c r="C27" s="8">
        <v>83</v>
      </c>
      <c r="D27" s="3">
        <v>53</v>
      </c>
      <c r="E27" s="8">
        <v>26</v>
      </c>
      <c r="F27" s="1">
        <f t="shared" si="0"/>
        <v>244</v>
      </c>
    </row>
    <row r="28" spans="1:6" ht="6.75" customHeight="1">
      <c r="A28" s="22"/>
      <c r="B28" s="3"/>
      <c r="C28" s="8"/>
      <c r="D28" s="3"/>
      <c r="E28" s="8"/>
      <c r="F28" s="1"/>
    </row>
    <row r="29" spans="1:6" ht="15.75">
      <c r="A29" s="26" t="s">
        <v>22</v>
      </c>
      <c r="B29" s="27">
        <v>-497</v>
      </c>
      <c r="C29" s="28">
        <v>-132</v>
      </c>
      <c r="D29" s="29">
        <v>576</v>
      </c>
      <c r="E29" s="28">
        <v>81</v>
      </c>
      <c r="F29" s="28">
        <v>28</v>
      </c>
    </row>
    <row r="30" spans="1:6" ht="6.75" customHeight="1">
      <c r="A30" s="22"/>
      <c r="B30" s="3"/>
      <c r="C30" s="8"/>
      <c r="D30" s="3"/>
      <c r="E30" s="8"/>
      <c r="F30" s="1"/>
    </row>
    <row r="31" spans="1:6" ht="14.25">
      <c r="A31" s="22" t="s">
        <v>23</v>
      </c>
      <c r="B31" s="3">
        <v>-21</v>
      </c>
      <c r="C31" s="8">
        <v>11</v>
      </c>
      <c r="D31" s="3">
        <v>-5</v>
      </c>
      <c r="E31" s="8">
        <v>5</v>
      </c>
      <c r="F31" s="1">
        <v>-10</v>
      </c>
    </row>
    <row r="32" spans="1:6" ht="14.25">
      <c r="A32" s="22" t="s">
        <v>24</v>
      </c>
      <c r="B32" s="3">
        <v>0</v>
      </c>
      <c r="C32" s="8">
        <v>0</v>
      </c>
      <c r="D32" s="3">
        <v>0</v>
      </c>
      <c r="E32" s="8">
        <v>12</v>
      </c>
      <c r="F32" s="1">
        <v>12</v>
      </c>
    </row>
    <row r="33" spans="1:6" ht="14.25">
      <c r="A33" s="22" t="s">
        <v>26</v>
      </c>
      <c r="B33" s="3">
        <v>0</v>
      </c>
      <c r="C33" s="8">
        <v>0</v>
      </c>
      <c r="D33" s="3">
        <v>0</v>
      </c>
      <c r="E33" s="8">
        <v>0</v>
      </c>
      <c r="F33" s="1">
        <v>0</v>
      </c>
    </row>
    <row r="34" spans="1:6" ht="14.25">
      <c r="A34" s="22" t="s">
        <v>25</v>
      </c>
      <c r="B34" s="3">
        <v>-240</v>
      </c>
      <c r="C34" s="8">
        <v>999</v>
      </c>
      <c r="D34" s="3">
        <v>-122</v>
      </c>
      <c r="E34" s="8">
        <v>-33</v>
      </c>
      <c r="F34" s="1">
        <v>604</v>
      </c>
    </row>
    <row r="35" spans="1:6" ht="6.75" customHeight="1">
      <c r="A35" s="22"/>
      <c r="B35" s="3"/>
      <c r="C35" s="8"/>
      <c r="D35" s="3"/>
      <c r="E35" s="8"/>
      <c r="F35" s="1"/>
    </row>
    <row r="36" spans="1:6" ht="15.75">
      <c r="A36" s="30" t="s">
        <v>61</v>
      </c>
      <c r="B36" s="27">
        <v>-758</v>
      </c>
      <c r="C36" s="28">
        <v>878</v>
      </c>
      <c r="D36" s="27">
        <v>449</v>
      </c>
      <c r="E36" s="28">
        <v>65</v>
      </c>
      <c r="F36" s="28">
        <v>634</v>
      </c>
    </row>
    <row r="37" spans="1:6" ht="6.75" customHeight="1">
      <c r="A37" s="22"/>
      <c r="B37" s="3"/>
      <c r="C37" s="8"/>
      <c r="D37" s="3"/>
      <c r="E37" s="8"/>
      <c r="F37" s="1"/>
    </row>
    <row r="38" spans="1:6" ht="14.25">
      <c r="A38" s="22" t="s">
        <v>28</v>
      </c>
      <c r="B38" s="3">
        <v>-112</v>
      </c>
      <c r="C38" s="8">
        <v>-119</v>
      </c>
      <c r="D38" s="3">
        <v>-112</v>
      </c>
      <c r="E38" s="8">
        <v>-112</v>
      </c>
      <c r="F38" s="1">
        <v>-455</v>
      </c>
    </row>
    <row r="39" spans="1:6" ht="14.25">
      <c r="A39" s="22" t="s">
        <v>27</v>
      </c>
      <c r="B39" s="3">
        <v>21</v>
      </c>
      <c r="C39" s="8">
        <v>23</v>
      </c>
      <c r="D39" s="3">
        <v>19</v>
      </c>
      <c r="E39" s="8">
        <v>21</v>
      </c>
      <c r="F39" s="1">
        <v>84</v>
      </c>
    </row>
    <row r="40" spans="1:6" ht="15">
      <c r="A40" s="23" t="s">
        <v>29</v>
      </c>
      <c r="B40" s="4">
        <v>-91</v>
      </c>
      <c r="C40" s="9">
        <v>-96</v>
      </c>
      <c r="D40" s="4">
        <v>-93</v>
      </c>
      <c r="E40" s="9">
        <v>-91</v>
      </c>
      <c r="F40" s="2">
        <v>-371</v>
      </c>
    </row>
    <row r="41" spans="1:6" ht="14.25">
      <c r="A41" s="22" t="s">
        <v>30</v>
      </c>
      <c r="B41" s="6">
        <v>-88</v>
      </c>
      <c r="C41" s="10">
        <v>-100</v>
      </c>
      <c r="D41" s="6">
        <v>46</v>
      </c>
      <c r="E41" s="10">
        <v>-49</v>
      </c>
      <c r="F41" s="1">
        <v>-191</v>
      </c>
    </row>
    <row r="42" spans="1:6" ht="14.25">
      <c r="A42" s="22" t="s">
        <v>31</v>
      </c>
      <c r="B42" s="6">
        <v>-7</v>
      </c>
      <c r="C42" s="10">
        <v>-18</v>
      </c>
      <c r="D42" s="6">
        <v>-8</v>
      </c>
      <c r="E42" s="10">
        <v>-20</v>
      </c>
      <c r="F42" s="1">
        <v>-53</v>
      </c>
    </row>
    <row r="43" spans="1:6" ht="14.25">
      <c r="A43" s="22" t="s">
        <v>32</v>
      </c>
      <c r="B43" s="3">
        <v>1</v>
      </c>
      <c r="C43" s="8">
        <v>5</v>
      </c>
      <c r="D43" s="3">
        <v>3</v>
      </c>
      <c r="E43" s="8">
        <v>-4</v>
      </c>
      <c r="F43" s="1">
        <v>5</v>
      </c>
    </row>
    <row r="44" spans="1:6" ht="6.75" customHeight="1">
      <c r="A44" s="22"/>
      <c r="B44" s="3"/>
      <c r="C44" s="8"/>
      <c r="D44" s="3"/>
      <c r="E44" s="8"/>
      <c r="F44" s="1"/>
    </row>
    <row r="45" spans="1:6" ht="15.75">
      <c r="A45" s="30" t="s">
        <v>33</v>
      </c>
      <c r="B45" s="27">
        <v>-943</v>
      </c>
      <c r="C45" s="28">
        <v>669</v>
      </c>
      <c r="D45" s="29">
        <v>397</v>
      </c>
      <c r="E45" s="28">
        <v>-99</v>
      </c>
      <c r="F45" s="28">
        <v>24</v>
      </c>
    </row>
    <row r="46" spans="1:6" ht="6.75" customHeight="1">
      <c r="A46" s="25"/>
      <c r="B46" s="3"/>
      <c r="C46" s="8"/>
      <c r="D46" s="3"/>
      <c r="E46" s="8"/>
      <c r="F46" s="1"/>
    </row>
    <row r="47" spans="1:6" ht="14.25">
      <c r="A47" s="22" t="s">
        <v>34</v>
      </c>
      <c r="B47" s="3">
        <v>249</v>
      </c>
      <c r="C47" s="8">
        <v>93</v>
      </c>
      <c r="D47" s="3">
        <v>-103</v>
      </c>
      <c r="E47" s="8">
        <v>36</v>
      </c>
      <c r="F47" s="1">
        <v>275</v>
      </c>
    </row>
    <row r="48" spans="1:6" ht="6.75" customHeight="1">
      <c r="A48" s="22"/>
      <c r="B48" s="3"/>
      <c r="C48" s="8"/>
      <c r="D48" s="3"/>
      <c r="E48" s="8"/>
      <c r="F48" s="1"/>
    </row>
    <row r="49" spans="1:6" ht="15.75">
      <c r="A49" s="30" t="s">
        <v>35</v>
      </c>
      <c r="B49" s="27">
        <v>-694</v>
      </c>
      <c r="C49" s="28">
        <v>762</v>
      </c>
      <c r="D49" s="29">
        <v>294</v>
      </c>
      <c r="E49" s="28">
        <v>-63</v>
      </c>
      <c r="F49" s="28">
        <v>299</v>
      </c>
    </row>
    <row r="50" spans="1:6" ht="6.75" customHeight="1">
      <c r="A50" s="25"/>
      <c r="B50" s="3"/>
      <c r="C50" s="8"/>
      <c r="D50" s="3"/>
      <c r="E50" s="8"/>
      <c r="F50" s="1"/>
    </row>
    <row r="51" spans="1:6" ht="14.25">
      <c r="A51" s="22" t="s">
        <v>36</v>
      </c>
      <c r="B51" s="3">
        <v>1</v>
      </c>
      <c r="C51" s="8">
        <v>-31</v>
      </c>
      <c r="D51" s="3">
        <v>-1</v>
      </c>
      <c r="E51" s="8">
        <v>18</v>
      </c>
      <c r="F51" s="1">
        <v>-13</v>
      </c>
    </row>
    <row r="52" spans="1:6" ht="6.75" customHeight="1">
      <c r="A52" s="22"/>
      <c r="B52" s="3"/>
      <c r="C52" s="8"/>
      <c r="D52" s="3"/>
      <c r="E52" s="8"/>
      <c r="F52" s="1"/>
    </row>
    <row r="53" spans="1:6" ht="15.75">
      <c r="A53" s="30" t="s">
        <v>37</v>
      </c>
      <c r="B53" s="27">
        <v>-693</v>
      </c>
      <c r="C53" s="28">
        <v>731</v>
      </c>
      <c r="D53" s="29">
        <v>293</v>
      </c>
      <c r="E53" s="28">
        <v>-45</v>
      </c>
      <c r="F53" s="28">
        <v>286</v>
      </c>
    </row>
    <row r="54" spans="1:6" ht="6.75" customHeight="1">
      <c r="A54" s="25"/>
      <c r="B54" s="3"/>
      <c r="C54" s="8"/>
      <c r="D54" s="3"/>
      <c r="E54" s="8"/>
      <c r="F54" s="1"/>
    </row>
    <row r="55" spans="1:6" ht="14.25">
      <c r="A55" s="22" t="s">
        <v>38</v>
      </c>
      <c r="B55" s="3">
        <v>0</v>
      </c>
      <c r="C55" s="8">
        <v>0</v>
      </c>
      <c r="D55" s="3">
        <v>0</v>
      </c>
      <c r="E55" s="8">
        <v>0</v>
      </c>
      <c r="F55" s="1">
        <v>0</v>
      </c>
    </row>
    <row r="56" spans="1:6" ht="6.75" customHeight="1">
      <c r="A56" s="22"/>
      <c r="B56" s="3"/>
      <c r="C56" s="8"/>
      <c r="D56" s="3"/>
      <c r="E56" s="8"/>
      <c r="F56" s="1"/>
    </row>
    <row r="57" spans="1:6" ht="15.75">
      <c r="A57" s="30" t="s">
        <v>39</v>
      </c>
      <c r="B57" s="27">
        <v>-693</v>
      </c>
      <c r="C57" s="28">
        <v>731</v>
      </c>
      <c r="D57" s="27">
        <v>293</v>
      </c>
      <c r="E57" s="28">
        <v>-45</v>
      </c>
      <c r="F57" s="28">
        <v>286</v>
      </c>
    </row>
    <row r="58" spans="1:6" ht="6.75" customHeight="1">
      <c r="A58" s="24"/>
      <c r="B58" s="3"/>
      <c r="C58" s="8"/>
      <c r="D58" s="3"/>
      <c r="E58" s="8"/>
      <c r="F58" s="1"/>
    </row>
    <row r="59" spans="1:6" ht="14.25">
      <c r="A59" s="22" t="s">
        <v>40</v>
      </c>
      <c r="B59" s="3">
        <v>2</v>
      </c>
      <c r="C59" s="8">
        <v>5</v>
      </c>
      <c r="D59" s="3">
        <v>-3</v>
      </c>
      <c r="E59" s="8">
        <v>-1</v>
      </c>
      <c r="F59" s="1">
        <v>3</v>
      </c>
    </row>
    <row r="60" spans="1:6" ht="6.75" customHeight="1" thickBot="1">
      <c r="A60" s="22"/>
      <c r="B60" s="3"/>
      <c r="C60" s="8"/>
      <c r="D60" s="3"/>
      <c r="E60" s="20"/>
      <c r="F60" s="1"/>
    </row>
    <row r="61" spans="1:6" ht="16.5" thickBot="1">
      <c r="A61" s="31" t="s">
        <v>63</v>
      </c>
      <c r="B61" s="32">
        <v>-691</v>
      </c>
      <c r="C61" s="33">
        <v>736</v>
      </c>
      <c r="D61" s="34">
        <v>290</v>
      </c>
      <c r="E61" s="35">
        <v>-46</v>
      </c>
      <c r="F61" s="28">
        <v>289</v>
      </c>
    </row>
    <row r="63" spans="1:2" ht="18.75" thickBot="1">
      <c r="A63" s="51" t="s">
        <v>65</v>
      </c>
      <c r="B63" s="16"/>
    </row>
    <row r="64" spans="1:6" ht="15">
      <c r="A64" s="52" t="s">
        <v>66</v>
      </c>
      <c r="B64" s="53">
        <v>59165</v>
      </c>
      <c r="C64" s="11">
        <v>60435</v>
      </c>
      <c r="D64" s="53">
        <v>66558</v>
      </c>
      <c r="E64" s="11">
        <v>62379</v>
      </c>
      <c r="F64" s="46">
        <v>248537</v>
      </c>
    </row>
    <row r="65" spans="1:6" ht="15">
      <c r="A65" s="54" t="s">
        <v>67</v>
      </c>
      <c r="B65" s="55">
        <v>46627</v>
      </c>
      <c r="C65" s="12">
        <v>49282</v>
      </c>
      <c r="D65" s="55">
        <v>56457</v>
      </c>
      <c r="E65" s="12">
        <v>50753</v>
      </c>
      <c r="F65" s="47">
        <v>203119</v>
      </c>
    </row>
    <row r="66" spans="1:6" ht="15.75" thickBot="1">
      <c r="A66" s="36" t="s">
        <v>3</v>
      </c>
      <c r="B66" s="56">
        <v>0.788</v>
      </c>
      <c r="C66" s="37">
        <v>0.815</v>
      </c>
      <c r="D66" s="57">
        <v>0.848</v>
      </c>
      <c r="E66" s="37">
        <v>0.814</v>
      </c>
      <c r="F66" s="41">
        <f>(B66+C66+D66+E66)/4</f>
        <v>0.81625</v>
      </c>
    </row>
    <row r="67" spans="1:6" ht="6.75" customHeight="1" thickBot="1">
      <c r="A67" s="17"/>
      <c r="B67" s="13"/>
      <c r="C67" s="13"/>
      <c r="D67" s="13"/>
      <c r="E67" s="13"/>
      <c r="F67" s="18"/>
    </row>
    <row r="68" spans="1:6" ht="15">
      <c r="A68" s="52" t="s">
        <v>68</v>
      </c>
      <c r="B68" s="53">
        <v>3977</v>
      </c>
      <c r="C68" s="11">
        <v>4041</v>
      </c>
      <c r="D68" s="53">
        <v>4352</v>
      </c>
      <c r="E68" s="11">
        <v>4244</v>
      </c>
      <c r="F68" s="46">
        <v>16614</v>
      </c>
    </row>
    <row r="69" spans="1:6" ht="15">
      <c r="A69" s="54" t="s">
        <v>69</v>
      </c>
      <c r="B69" s="55">
        <v>2751</v>
      </c>
      <c r="C69" s="12">
        <v>2812</v>
      </c>
      <c r="D69" s="55">
        <v>2872</v>
      </c>
      <c r="E69" s="12">
        <v>2989</v>
      </c>
      <c r="F69" s="47">
        <v>11424</v>
      </c>
    </row>
    <row r="70" spans="1:6" ht="15.75" thickBot="1">
      <c r="A70" s="36" t="s">
        <v>3</v>
      </c>
      <c r="B70" s="56">
        <v>0.692</v>
      </c>
      <c r="C70" s="37">
        <v>0.696</v>
      </c>
      <c r="D70" s="56">
        <v>0.66</v>
      </c>
      <c r="E70" s="38">
        <v>0.704</v>
      </c>
      <c r="F70" s="41">
        <f>(B70+C70+D70+E70)/4</f>
        <v>0.688</v>
      </c>
    </row>
    <row r="71" spans="2:6" ht="6.75" customHeight="1" thickBot="1">
      <c r="B71" s="13"/>
      <c r="C71" s="13"/>
      <c r="D71" s="13"/>
      <c r="E71" s="13"/>
      <c r="F71" s="18"/>
    </row>
    <row r="72" spans="1:6" ht="15">
      <c r="A72" s="52" t="s">
        <v>48</v>
      </c>
      <c r="B72" s="95">
        <v>6.25</v>
      </c>
      <c r="C72" s="96">
        <v>6.89</v>
      </c>
      <c r="D72" s="95">
        <v>7.36</v>
      </c>
      <c r="E72" s="96">
        <v>6.94</v>
      </c>
      <c r="F72" s="97">
        <v>6.88</v>
      </c>
    </row>
    <row r="73" spans="1:6" ht="15.75" thickBot="1">
      <c r="A73" s="59" t="s">
        <v>49</v>
      </c>
      <c r="B73" s="98">
        <v>7.93</v>
      </c>
      <c r="C73" s="99">
        <v>8.45</v>
      </c>
      <c r="D73" s="98">
        <v>8.68</v>
      </c>
      <c r="E73" s="99">
        <v>8.53</v>
      </c>
      <c r="F73" s="74">
        <v>8.41</v>
      </c>
    </row>
    <row r="74" spans="1:6" ht="6.75" customHeight="1" thickBot="1">
      <c r="A74" s="45"/>
      <c r="B74" s="100"/>
      <c r="C74" s="100"/>
      <c r="D74" s="100"/>
      <c r="E74" s="100"/>
      <c r="F74" s="101"/>
    </row>
    <row r="75" spans="1:6" ht="15">
      <c r="A75" s="52" t="s">
        <v>50</v>
      </c>
      <c r="B75" s="95">
        <v>16.08</v>
      </c>
      <c r="C75" s="96">
        <v>18.15</v>
      </c>
      <c r="D75" s="95">
        <v>17.05</v>
      </c>
      <c r="E75" s="96">
        <v>18.6</v>
      </c>
      <c r="F75" s="97">
        <v>17.48</v>
      </c>
    </row>
    <row r="76" spans="1:6" ht="15.75" thickBot="1">
      <c r="A76" s="59" t="s">
        <v>70</v>
      </c>
      <c r="B76" s="98">
        <v>23.13</v>
      </c>
      <c r="C76" s="99">
        <v>26.09</v>
      </c>
      <c r="D76" s="98">
        <v>25.84</v>
      </c>
      <c r="E76" s="99">
        <v>26.4</v>
      </c>
      <c r="F76" s="74">
        <v>25.42</v>
      </c>
    </row>
    <row r="78" spans="1:6" ht="18.75" thickBot="1">
      <c r="A78" s="51" t="s">
        <v>4</v>
      </c>
      <c r="B78" s="13"/>
      <c r="C78" s="13"/>
      <c r="D78" s="13"/>
      <c r="E78" s="13"/>
      <c r="F78" s="18"/>
    </row>
    <row r="79" spans="1:6" ht="12.75">
      <c r="A79" s="62" t="s">
        <v>41</v>
      </c>
      <c r="B79" s="58">
        <v>164</v>
      </c>
      <c r="C79" s="39">
        <v>166</v>
      </c>
      <c r="D79" s="58">
        <v>167</v>
      </c>
      <c r="E79" s="39">
        <f>102+66</f>
        <v>168</v>
      </c>
      <c r="F79" s="14">
        <f>102+66</f>
        <v>168</v>
      </c>
    </row>
    <row r="80" spans="1:6" ht="12.75">
      <c r="A80" s="63" t="s">
        <v>42</v>
      </c>
      <c r="B80" s="64">
        <v>18</v>
      </c>
      <c r="C80" s="13">
        <v>18</v>
      </c>
      <c r="D80" s="64">
        <v>17</v>
      </c>
      <c r="E80" s="13">
        <f>5+12</f>
        <v>17</v>
      </c>
      <c r="F80" s="15">
        <f>5+12</f>
        <v>17</v>
      </c>
    </row>
    <row r="81" spans="1:6" ht="12.75">
      <c r="A81" s="63" t="s">
        <v>43</v>
      </c>
      <c r="B81" s="64">
        <v>228</v>
      </c>
      <c r="C81" s="13">
        <v>234</v>
      </c>
      <c r="D81" s="64">
        <v>228</v>
      </c>
      <c r="E81" s="13">
        <f>149+76</f>
        <v>225</v>
      </c>
      <c r="F81" s="15">
        <f>149+76</f>
        <v>225</v>
      </c>
    </row>
    <row r="82" spans="1:6" ht="12.75">
      <c r="A82" s="63" t="s">
        <v>44</v>
      </c>
      <c r="B82" s="64">
        <v>184</v>
      </c>
      <c r="C82" s="13">
        <v>186</v>
      </c>
      <c r="D82" s="64">
        <v>181</v>
      </c>
      <c r="E82" s="13">
        <f>130+48</f>
        <v>178</v>
      </c>
      <c r="F82" s="15">
        <f>130+48</f>
        <v>178</v>
      </c>
    </row>
    <row r="83" spans="1:6" ht="16.5" thickBot="1">
      <c r="A83" s="65" t="s">
        <v>62</v>
      </c>
      <c r="B83" s="66">
        <f>SUM(B79:B82)</f>
        <v>594</v>
      </c>
      <c r="C83" s="67">
        <f>SUM(C79:C82)</f>
        <v>604</v>
      </c>
      <c r="D83" s="66">
        <f>SUM(D79:D82)</f>
        <v>593</v>
      </c>
      <c r="E83" s="67">
        <f>SUM(E79:E82)</f>
        <v>588</v>
      </c>
      <c r="F83" s="68">
        <f>SUM(F79:F82)</f>
        <v>588</v>
      </c>
    </row>
    <row r="84" ht="12.75">
      <c r="A84" s="19"/>
    </row>
    <row r="85" ht="18.75" thickBot="1">
      <c r="A85" s="69" t="s">
        <v>75</v>
      </c>
    </row>
    <row r="86" spans="1:6" ht="12.75">
      <c r="A86" s="62" t="s">
        <v>45</v>
      </c>
      <c r="B86" s="70">
        <v>-381</v>
      </c>
      <c r="C86" s="42">
        <v>-142</v>
      </c>
      <c r="D86" s="70">
        <v>453</v>
      </c>
      <c r="E86" s="42">
        <v>12</v>
      </c>
      <c r="F86" s="46">
        <f>SUM(B86:E86)</f>
        <v>-58</v>
      </c>
    </row>
    <row r="87" spans="1:6" ht="12.75">
      <c r="A87" s="63" t="s">
        <v>2</v>
      </c>
      <c r="B87" s="71">
        <v>-63</v>
      </c>
      <c r="C87" s="43">
        <v>11</v>
      </c>
      <c r="D87" s="71">
        <v>7</v>
      </c>
      <c r="E87" s="43">
        <v>60</v>
      </c>
      <c r="F87" s="47">
        <f>SUM(B87:E87)</f>
        <v>15</v>
      </c>
    </row>
    <row r="88" spans="1:6" ht="12.75">
      <c r="A88" s="63" t="s">
        <v>5</v>
      </c>
      <c r="B88" s="71">
        <v>1</v>
      </c>
      <c r="C88" s="43">
        <v>20</v>
      </c>
      <c r="D88" s="71">
        <v>61</v>
      </c>
      <c r="E88" s="43">
        <v>36</v>
      </c>
      <c r="F88" s="47">
        <f>SUM(B88:E88)</f>
        <v>118</v>
      </c>
    </row>
    <row r="89" spans="1:6" ht="13.5" thickBot="1">
      <c r="A89" s="72" t="s">
        <v>46</v>
      </c>
      <c r="B89" s="73">
        <v>-54</v>
      </c>
      <c r="C89" s="44">
        <v>-21</v>
      </c>
      <c r="D89" s="73">
        <v>55</v>
      </c>
      <c r="E89" s="44">
        <v>-27</v>
      </c>
      <c r="F89" s="48">
        <f>SUM(B89:E89)</f>
        <v>-47</v>
      </c>
    </row>
    <row r="91" spans="2:6" ht="12.75">
      <c r="B91" s="49"/>
      <c r="C91" s="49"/>
      <c r="D91" s="49"/>
      <c r="E91" s="49"/>
      <c r="F91" s="49"/>
    </row>
    <row r="92" spans="2:6" ht="12.75">
      <c r="B92" s="16"/>
      <c r="C92" s="16"/>
      <c r="D92" s="16"/>
      <c r="E92" s="16"/>
      <c r="F92" s="16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0.47" bottom="0.65" header="0.36" footer="0.41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zoomScale="70" zoomScaleNormal="70" workbookViewId="0" topLeftCell="A1">
      <selection activeCell="A2" sqref="A2"/>
    </sheetView>
  </sheetViews>
  <sheetFormatPr defaultColWidth="11.421875" defaultRowHeight="12.75"/>
  <cols>
    <col min="1" max="1" width="54.140625" style="0" customWidth="1"/>
    <col min="2" max="2" width="16.421875" style="0" customWidth="1"/>
    <col min="3" max="3" width="15.57421875" style="0" customWidth="1"/>
    <col min="4" max="4" width="20.421875" style="0" customWidth="1"/>
  </cols>
  <sheetData>
    <row r="2" ht="24" thickBot="1">
      <c r="A2" s="94" t="s">
        <v>73</v>
      </c>
    </row>
    <row r="3" spans="1:4" ht="12.75" customHeight="1">
      <c r="A3" s="107" t="s">
        <v>47</v>
      </c>
      <c r="B3" s="109" t="s">
        <v>57</v>
      </c>
      <c r="C3" s="109" t="s">
        <v>58</v>
      </c>
      <c r="D3" s="105" t="s">
        <v>64</v>
      </c>
    </row>
    <row r="4" spans="1:7" ht="20.25" customHeight="1" thickBot="1">
      <c r="A4" s="108"/>
      <c r="B4" s="110"/>
      <c r="C4" s="110"/>
      <c r="D4" s="111"/>
      <c r="F4" s="83"/>
      <c r="G4" s="84"/>
    </row>
    <row r="5" spans="1:7" ht="14.25">
      <c r="A5" s="21" t="s">
        <v>53</v>
      </c>
      <c r="B5" s="3">
        <v>4072</v>
      </c>
      <c r="C5" s="7">
        <v>4802</v>
      </c>
      <c r="D5" s="1">
        <v>8874</v>
      </c>
      <c r="F5" s="49"/>
      <c r="G5" s="49"/>
    </row>
    <row r="6" spans="1:7" ht="14.25">
      <c r="A6" s="22" t="s">
        <v>55</v>
      </c>
      <c r="B6" s="3">
        <v>769</v>
      </c>
      <c r="C6" s="8">
        <v>799</v>
      </c>
      <c r="D6" s="1">
        <v>1568</v>
      </c>
      <c r="F6" s="49"/>
      <c r="G6" s="49"/>
    </row>
    <row r="7" spans="1:7" ht="14.25">
      <c r="A7" s="22" t="s">
        <v>54</v>
      </c>
      <c r="B7" s="3">
        <v>233</v>
      </c>
      <c r="C7" s="8">
        <v>262</v>
      </c>
      <c r="D7" s="1">
        <v>495</v>
      </c>
      <c r="F7" s="49"/>
      <c r="G7" s="49"/>
    </row>
    <row r="8" spans="1:7" ht="14.25">
      <c r="A8" s="22" t="s">
        <v>56</v>
      </c>
      <c r="B8" s="3">
        <v>252</v>
      </c>
      <c r="C8" s="8">
        <v>357</v>
      </c>
      <c r="D8" s="1">
        <v>609</v>
      </c>
      <c r="F8" s="49"/>
      <c r="G8" s="49"/>
    </row>
    <row r="9" spans="1:7" ht="15.75">
      <c r="A9" s="26" t="s">
        <v>6</v>
      </c>
      <c r="B9" s="27">
        <v>5326</v>
      </c>
      <c r="C9" s="28">
        <v>6220</v>
      </c>
      <c r="D9" s="28">
        <v>11546</v>
      </c>
      <c r="F9" s="49"/>
      <c r="G9" s="49"/>
    </row>
    <row r="10" spans="1:7" ht="14.25">
      <c r="A10" s="22" t="s">
        <v>7</v>
      </c>
      <c r="B10" s="3">
        <v>1</v>
      </c>
      <c r="C10" s="8">
        <v>21</v>
      </c>
      <c r="D10" s="1">
        <v>22</v>
      </c>
      <c r="F10" s="49"/>
      <c r="G10" s="49"/>
    </row>
    <row r="11" spans="1:7" ht="15">
      <c r="A11" s="23" t="s">
        <v>52</v>
      </c>
      <c r="B11" s="4">
        <v>5327</v>
      </c>
      <c r="C11" s="9">
        <v>6241</v>
      </c>
      <c r="D11" s="2">
        <v>11568</v>
      </c>
      <c r="F11" s="49"/>
      <c r="G11" s="49"/>
    </row>
    <row r="12" spans="1:7" ht="6.75" customHeight="1">
      <c r="A12" s="22"/>
      <c r="B12" s="3"/>
      <c r="C12" s="8"/>
      <c r="D12" s="1"/>
      <c r="F12" s="49"/>
      <c r="G12" s="49"/>
    </row>
    <row r="13" spans="1:7" ht="14.25">
      <c r="A13" s="22" t="s">
        <v>8</v>
      </c>
      <c r="B13" s="3">
        <v>-1426</v>
      </c>
      <c r="C13" s="8">
        <v>-1673</v>
      </c>
      <c r="D13" s="1">
        <v>-3099</v>
      </c>
      <c r="F13" s="49"/>
      <c r="G13" s="49"/>
    </row>
    <row r="14" spans="1:7" ht="14.25">
      <c r="A14" s="22" t="s">
        <v>9</v>
      </c>
      <c r="B14" s="3">
        <v>-130</v>
      </c>
      <c r="C14" s="8">
        <v>-144</v>
      </c>
      <c r="D14" s="1">
        <v>-274</v>
      </c>
      <c r="F14" s="49"/>
      <c r="G14" s="49"/>
    </row>
    <row r="15" spans="1:7" ht="14.25">
      <c r="A15" s="22" t="s">
        <v>10</v>
      </c>
      <c r="B15" s="3">
        <v>-207</v>
      </c>
      <c r="C15" s="8">
        <v>-211</v>
      </c>
      <c r="D15" s="1">
        <v>-418</v>
      </c>
      <c r="F15" s="49"/>
      <c r="G15" s="49"/>
    </row>
    <row r="16" spans="1:7" ht="14.25">
      <c r="A16" s="22" t="s">
        <v>11</v>
      </c>
      <c r="B16" s="3">
        <v>-419</v>
      </c>
      <c r="C16" s="8">
        <v>-463</v>
      </c>
      <c r="D16" s="1">
        <v>-882</v>
      </c>
      <c r="F16" s="49"/>
      <c r="G16" s="49"/>
    </row>
    <row r="17" spans="1:7" ht="14.25">
      <c r="A17" s="22" t="s">
        <v>12</v>
      </c>
      <c r="B17" s="3">
        <v>-131</v>
      </c>
      <c r="C17" s="8">
        <v>-144</v>
      </c>
      <c r="D17" s="1">
        <v>-275</v>
      </c>
      <c r="F17" s="49"/>
      <c r="G17" s="49"/>
    </row>
    <row r="18" spans="1:7" ht="14.25">
      <c r="A18" s="22" t="s">
        <v>13</v>
      </c>
      <c r="B18" s="3">
        <v>-314</v>
      </c>
      <c r="C18" s="8">
        <v>-333</v>
      </c>
      <c r="D18" s="1">
        <v>-647</v>
      </c>
      <c r="F18" s="49"/>
      <c r="G18" s="49"/>
    </row>
    <row r="19" spans="1:7" ht="14.25">
      <c r="A19" s="22" t="s">
        <v>14</v>
      </c>
      <c r="B19" s="3">
        <v>-265</v>
      </c>
      <c r="C19" s="8">
        <v>-290</v>
      </c>
      <c r="D19" s="1">
        <v>-555</v>
      </c>
      <c r="F19" s="49"/>
      <c r="G19" s="49"/>
    </row>
    <row r="20" spans="1:7" ht="14.25">
      <c r="A20" s="22" t="s">
        <v>15</v>
      </c>
      <c r="B20" s="3">
        <v>-177</v>
      </c>
      <c r="C20" s="8">
        <v>-234</v>
      </c>
      <c r="D20" s="1">
        <v>-411</v>
      </c>
      <c r="F20" s="49"/>
      <c r="G20" s="49"/>
    </row>
    <row r="21" spans="1:7" ht="14.25">
      <c r="A21" s="22" t="s">
        <v>16</v>
      </c>
      <c r="B21" s="3">
        <v>-497</v>
      </c>
      <c r="C21" s="8">
        <v>-467</v>
      </c>
      <c r="D21" s="1">
        <v>-964</v>
      </c>
      <c r="F21" s="49"/>
      <c r="G21" s="49"/>
    </row>
    <row r="22" spans="1:7" ht="15">
      <c r="A22" s="23" t="s">
        <v>17</v>
      </c>
      <c r="B22" s="4">
        <v>-3566</v>
      </c>
      <c r="C22" s="9">
        <v>-3959</v>
      </c>
      <c r="D22" s="2">
        <v>-7525</v>
      </c>
      <c r="F22" s="49"/>
      <c r="G22" s="49"/>
    </row>
    <row r="23" spans="1:7" ht="14.25">
      <c r="A23" s="22" t="s">
        <v>18</v>
      </c>
      <c r="B23" s="3">
        <v>-1802</v>
      </c>
      <c r="C23" s="8">
        <v>-1932</v>
      </c>
      <c r="D23" s="1">
        <v>-3734</v>
      </c>
      <c r="F23" s="49"/>
      <c r="G23" s="49"/>
    </row>
    <row r="24" spans="1:7" ht="14.25">
      <c r="A24" s="22" t="s">
        <v>19</v>
      </c>
      <c r="B24" s="3">
        <v>-42</v>
      </c>
      <c r="C24" s="8">
        <v>-50</v>
      </c>
      <c r="D24" s="1">
        <v>-92</v>
      </c>
      <c r="F24" s="49"/>
      <c r="G24" s="49"/>
    </row>
    <row r="25" spans="1:7" ht="14.25">
      <c r="A25" s="22" t="s">
        <v>20</v>
      </c>
      <c r="B25" s="3">
        <v>-409</v>
      </c>
      <c r="C25" s="8">
        <v>-406</v>
      </c>
      <c r="D25" s="1">
        <v>-815</v>
      </c>
      <c r="F25" s="49"/>
      <c r="G25" s="49"/>
    </row>
    <row r="26" spans="1:7" ht="14.25">
      <c r="A26" s="22" t="s">
        <v>0</v>
      </c>
      <c r="B26" s="3">
        <v>8</v>
      </c>
      <c r="C26" s="8">
        <v>-31</v>
      </c>
      <c r="D26" s="1">
        <v>-23</v>
      </c>
      <c r="F26" s="49"/>
      <c r="G26" s="49"/>
    </row>
    <row r="27" spans="1:7" ht="14.25">
      <c r="A27" s="22" t="s">
        <v>21</v>
      </c>
      <c r="B27" s="3">
        <v>81</v>
      </c>
      <c r="C27" s="8">
        <v>-8</v>
      </c>
      <c r="D27" s="1">
        <v>73</v>
      </c>
      <c r="F27" s="49"/>
      <c r="G27" s="49"/>
    </row>
    <row r="28" spans="1:7" ht="6.75" customHeight="1">
      <c r="A28" s="22"/>
      <c r="B28" s="3"/>
      <c r="C28" s="8"/>
      <c r="D28" s="1">
        <v>0</v>
      </c>
      <c r="F28" s="49"/>
      <c r="G28" s="49"/>
    </row>
    <row r="29" spans="1:7" ht="15.75">
      <c r="A29" s="26" t="s">
        <v>22</v>
      </c>
      <c r="B29" s="27">
        <v>-403</v>
      </c>
      <c r="C29" s="28">
        <v>-145</v>
      </c>
      <c r="D29" s="28">
        <v>-548</v>
      </c>
      <c r="F29" s="49"/>
      <c r="G29" s="49"/>
    </row>
    <row r="30" spans="1:7" ht="6.75" customHeight="1">
      <c r="A30" s="22"/>
      <c r="B30" s="3"/>
      <c r="C30" s="8"/>
      <c r="D30" s="1"/>
      <c r="F30" s="49"/>
      <c r="G30" s="49"/>
    </row>
    <row r="31" spans="1:7" ht="14.25">
      <c r="A31" s="22" t="s">
        <v>23</v>
      </c>
      <c r="B31" s="3">
        <v>-3</v>
      </c>
      <c r="C31" s="8">
        <v>0</v>
      </c>
      <c r="D31" s="1">
        <v>0</v>
      </c>
      <c r="F31" s="49"/>
      <c r="G31" s="49"/>
    </row>
    <row r="32" spans="1:7" ht="14.25">
      <c r="A32" s="22" t="s">
        <v>24</v>
      </c>
      <c r="B32" s="3">
        <v>1</v>
      </c>
      <c r="C32" s="8">
        <v>0</v>
      </c>
      <c r="D32" s="1">
        <v>0</v>
      </c>
      <c r="F32" s="49"/>
      <c r="G32" s="49"/>
    </row>
    <row r="33" spans="1:7" ht="14.25">
      <c r="A33" s="22" t="s">
        <v>26</v>
      </c>
      <c r="B33" s="3">
        <v>0</v>
      </c>
      <c r="C33" s="8">
        <v>0</v>
      </c>
      <c r="D33" s="1">
        <v>0</v>
      </c>
      <c r="F33" s="49"/>
      <c r="G33" s="49"/>
    </row>
    <row r="34" spans="1:7" ht="14.25">
      <c r="A34" s="22" t="s">
        <v>25</v>
      </c>
      <c r="B34" s="3">
        <v>-101</v>
      </c>
      <c r="C34" s="8">
        <v>2</v>
      </c>
      <c r="D34" s="1">
        <v>-99</v>
      </c>
      <c r="F34" s="49"/>
      <c r="G34" s="49"/>
    </row>
    <row r="35" spans="1:7" ht="6.75" customHeight="1">
      <c r="A35" s="22"/>
      <c r="B35" s="3"/>
      <c r="C35" s="8"/>
      <c r="D35" s="1"/>
      <c r="F35" s="49"/>
      <c r="G35" s="49"/>
    </row>
    <row r="36" spans="1:7" ht="15.75">
      <c r="A36" s="30" t="s">
        <v>61</v>
      </c>
      <c r="B36" s="27">
        <v>-506</v>
      </c>
      <c r="C36" s="28">
        <v>-143</v>
      </c>
      <c r="D36" s="28">
        <v>-649</v>
      </c>
      <c r="F36" s="49"/>
      <c r="G36" s="49"/>
    </row>
    <row r="37" spans="1:7" ht="6.75" customHeight="1">
      <c r="A37" s="22"/>
      <c r="B37" s="3"/>
      <c r="C37" s="8"/>
      <c r="D37" s="1"/>
      <c r="F37" s="49"/>
      <c r="G37" s="49"/>
    </row>
    <row r="38" spans="1:7" ht="14.25">
      <c r="A38" s="22" t="s">
        <v>28</v>
      </c>
      <c r="B38" s="3">
        <v>-112</v>
      </c>
      <c r="C38" s="8">
        <v>-133</v>
      </c>
      <c r="D38" s="1">
        <v>-245</v>
      </c>
      <c r="F38" s="49"/>
      <c r="G38" s="49"/>
    </row>
    <row r="39" spans="1:7" ht="14.25">
      <c r="A39" s="22" t="s">
        <v>27</v>
      </c>
      <c r="B39" s="3">
        <v>21</v>
      </c>
      <c r="C39" s="8">
        <v>26</v>
      </c>
      <c r="D39" s="1">
        <v>47</v>
      </c>
      <c r="F39" s="49"/>
      <c r="G39" s="49"/>
    </row>
    <row r="40" spans="1:7" ht="15">
      <c r="A40" s="23" t="s">
        <v>29</v>
      </c>
      <c r="B40" s="4">
        <v>-91</v>
      </c>
      <c r="C40" s="9">
        <v>-87</v>
      </c>
      <c r="D40" s="2">
        <v>-178</v>
      </c>
      <c r="F40" s="49"/>
      <c r="G40" s="49"/>
    </row>
    <row r="41" spans="1:7" ht="14.25">
      <c r="A41" s="22" t="s">
        <v>30</v>
      </c>
      <c r="B41" s="6">
        <v>70</v>
      </c>
      <c r="C41" s="10">
        <v>-33</v>
      </c>
      <c r="D41" s="1">
        <v>37</v>
      </c>
      <c r="F41" s="49"/>
      <c r="G41" s="49"/>
    </row>
    <row r="42" spans="1:7" ht="14.25">
      <c r="A42" s="22" t="s">
        <v>31</v>
      </c>
      <c r="B42" s="6">
        <v>-2</v>
      </c>
      <c r="C42" s="10">
        <v>5</v>
      </c>
      <c r="D42" s="1">
        <v>3</v>
      </c>
      <c r="F42" s="49"/>
      <c r="G42" s="49"/>
    </row>
    <row r="43" spans="1:7" ht="14.25">
      <c r="A43" s="22" t="s">
        <v>32</v>
      </c>
      <c r="B43" s="3">
        <v>-1</v>
      </c>
      <c r="C43" s="8">
        <v>-1</v>
      </c>
      <c r="D43" s="1">
        <v>-2</v>
      </c>
      <c r="F43" s="49"/>
      <c r="G43" s="49"/>
    </row>
    <row r="44" spans="1:7" ht="6.75" customHeight="1">
      <c r="A44" s="22"/>
      <c r="B44" s="3"/>
      <c r="C44" s="8"/>
      <c r="D44" s="1"/>
      <c r="F44" s="49"/>
      <c r="G44" s="49"/>
    </row>
    <row r="45" spans="1:7" ht="15.75">
      <c r="A45" s="30" t="s">
        <v>33</v>
      </c>
      <c r="B45" s="27">
        <v>-530</v>
      </c>
      <c r="C45" s="28">
        <v>-259</v>
      </c>
      <c r="D45" s="28">
        <v>-789</v>
      </c>
      <c r="F45" s="49"/>
      <c r="G45" s="49"/>
    </row>
    <row r="46" spans="1:7" ht="6.75" customHeight="1">
      <c r="A46" s="25"/>
      <c r="B46" s="3"/>
      <c r="C46" s="8"/>
      <c r="D46" s="1"/>
      <c r="F46" s="49"/>
      <c r="G46" s="49"/>
    </row>
    <row r="47" spans="1:7" ht="14.25">
      <c r="A47" s="22" t="s">
        <v>34</v>
      </c>
      <c r="B47" s="3">
        <v>170</v>
      </c>
      <c r="C47" s="8">
        <v>81</v>
      </c>
      <c r="D47" s="1">
        <v>251</v>
      </c>
      <c r="F47" s="49"/>
      <c r="G47" s="49"/>
    </row>
    <row r="48" spans="1:7" ht="6.75" customHeight="1">
      <c r="A48" s="22"/>
      <c r="B48" s="3"/>
      <c r="C48" s="8"/>
      <c r="D48" s="1"/>
      <c r="F48" s="49"/>
      <c r="G48" s="49"/>
    </row>
    <row r="49" spans="1:7" ht="15.75">
      <c r="A49" s="30" t="s">
        <v>35</v>
      </c>
      <c r="B49" s="27">
        <v>-360</v>
      </c>
      <c r="C49" s="28">
        <v>-178</v>
      </c>
      <c r="D49" s="28">
        <v>-538</v>
      </c>
      <c r="F49" s="49"/>
      <c r="G49" s="49"/>
    </row>
    <row r="50" spans="1:7" ht="6.75" customHeight="1">
      <c r="A50" s="25"/>
      <c r="B50" s="3"/>
      <c r="C50" s="8"/>
      <c r="D50" s="1"/>
      <c r="F50" s="49"/>
      <c r="G50" s="49"/>
    </row>
    <row r="51" spans="1:7" ht="14.25">
      <c r="A51" s="22" t="s">
        <v>36</v>
      </c>
      <c r="B51" s="3">
        <v>-7</v>
      </c>
      <c r="C51" s="8">
        <v>-18</v>
      </c>
      <c r="D51" s="1">
        <v>-25</v>
      </c>
      <c r="F51" s="49"/>
      <c r="G51" s="49"/>
    </row>
    <row r="52" spans="1:7" ht="6.75" customHeight="1">
      <c r="A52" s="22"/>
      <c r="B52" s="3"/>
      <c r="C52" s="8"/>
      <c r="D52" s="1"/>
      <c r="F52" s="49"/>
      <c r="G52" s="49"/>
    </row>
    <row r="53" spans="1:7" ht="15.75">
      <c r="A53" s="30" t="s">
        <v>37</v>
      </c>
      <c r="B53" s="27">
        <v>-367</v>
      </c>
      <c r="C53" s="28">
        <v>-196</v>
      </c>
      <c r="D53" s="28">
        <v>-563</v>
      </c>
      <c r="F53" s="49"/>
      <c r="G53" s="49"/>
    </row>
    <row r="54" spans="1:7" ht="6.75" customHeight="1">
      <c r="A54" s="25"/>
      <c r="B54" s="3"/>
      <c r="C54" s="8"/>
      <c r="D54" s="1"/>
      <c r="F54" s="49"/>
      <c r="G54" s="49"/>
    </row>
    <row r="55" spans="1:7" ht="14.25">
      <c r="A55" s="22" t="s">
        <v>38</v>
      </c>
      <c r="B55" s="3">
        <v>0</v>
      </c>
      <c r="C55" s="8">
        <v>0</v>
      </c>
      <c r="D55" s="1">
        <v>0</v>
      </c>
      <c r="F55" s="49"/>
      <c r="G55" s="49"/>
    </row>
    <row r="56" spans="1:7" ht="6.75" customHeight="1">
      <c r="A56" s="22"/>
      <c r="B56" s="3"/>
      <c r="C56" s="8"/>
      <c r="D56" s="1"/>
      <c r="F56" s="49"/>
      <c r="G56" s="49"/>
    </row>
    <row r="57" spans="1:7" ht="15.75">
      <c r="A57" s="30" t="s">
        <v>39</v>
      </c>
      <c r="B57" s="27">
        <v>-367</v>
      </c>
      <c r="C57" s="28">
        <v>-196</v>
      </c>
      <c r="D57" s="28">
        <v>-563</v>
      </c>
      <c r="F57" s="49"/>
      <c r="G57" s="49"/>
    </row>
    <row r="58" spans="1:7" ht="6.75" customHeight="1">
      <c r="A58" s="24"/>
      <c r="B58" s="3"/>
      <c r="C58" s="8"/>
      <c r="D58" s="1"/>
      <c r="F58" s="49"/>
      <c r="G58" s="49"/>
    </row>
    <row r="59" spans="1:7" ht="14.25">
      <c r="A59" s="22" t="s">
        <v>40</v>
      </c>
      <c r="B59" s="3">
        <v>0</v>
      </c>
      <c r="C59" s="8">
        <v>-1</v>
      </c>
      <c r="D59" s="1">
        <v>-1</v>
      </c>
      <c r="F59" s="49"/>
      <c r="G59" s="49"/>
    </row>
    <row r="60" spans="1:7" ht="6.75" customHeight="1">
      <c r="A60" s="22"/>
      <c r="B60" s="3"/>
      <c r="C60" s="8"/>
      <c r="D60" s="1"/>
      <c r="F60" s="49"/>
      <c r="G60" s="49"/>
    </row>
    <row r="61" spans="1:7" ht="16.5" thickBot="1">
      <c r="A61" s="31" t="s">
        <v>63</v>
      </c>
      <c r="B61" s="32">
        <v>-367</v>
      </c>
      <c r="C61" s="33">
        <v>-197</v>
      </c>
      <c r="D61" s="28">
        <v>-564</v>
      </c>
      <c r="F61" s="49"/>
      <c r="G61" s="49"/>
    </row>
    <row r="62" spans="6:7" ht="12.75">
      <c r="F62" s="49"/>
      <c r="G62" s="49"/>
    </row>
    <row r="63" spans="1:7" ht="18.75" thickBot="1">
      <c r="A63" s="51" t="s">
        <v>65</v>
      </c>
      <c r="B63" s="50"/>
      <c r="C63" s="49"/>
      <c r="D63" s="49"/>
      <c r="F63" s="49"/>
      <c r="G63" s="49"/>
    </row>
    <row r="64" spans="1:7" ht="15">
      <c r="A64" s="52" t="s">
        <v>66</v>
      </c>
      <c r="B64" s="53">
        <v>61464</v>
      </c>
      <c r="C64" s="11">
        <v>66531</v>
      </c>
      <c r="D64" s="46">
        <v>127995</v>
      </c>
      <c r="F64" s="49"/>
      <c r="G64" s="49"/>
    </row>
    <row r="65" spans="1:7" ht="15">
      <c r="A65" s="54" t="s">
        <v>67</v>
      </c>
      <c r="B65" s="55">
        <v>48243</v>
      </c>
      <c r="C65" s="12">
        <v>53931</v>
      </c>
      <c r="D65" s="47">
        <v>102174</v>
      </c>
      <c r="F65" s="49"/>
      <c r="G65" s="49"/>
    </row>
    <row r="66" spans="1:7" ht="15.75" thickBot="1">
      <c r="A66" s="36" t="s">
        <v>3</v>
      </c>
      <c r="B66" s="91">
        <v>0.785</v>
      </c>
      <c r="C66" s="92">
        <v>0.815</v>
      </c>
      <c r="D66" s="93">
        <f>(B66+C66)/2</f>
        <v>0.8</v>
      </c>
      <c r="F66" s="49"/>
      <c r="G66" s="49"/>
    </row>
    <row r="67" spans="1:7" ht="6.75" customHeight="1" thickBot="1">
      <c r="A67" s="17"/>
      <c r="B67" s="13"/>
      <c r="C67" s="13"/>
      <c r="D67" s="18"/>
      <c r="F67" s="49"/>
      <c r="G67" s="49"/>
    </row>
    <row r="68" spans="1:7" ht="15">
      <c r="A68" s="52" t="s">
        <v>68</v>
      </c>
      <c r="B68" s="53">
        <v>4080</v>
      </c>
      <c r="C68" s="11">
        <v>4293</v>
      </c>
      <c r="D68" s="46">
        <v>8373</v>
      </c>
      <c r="F68" s="49"/>
      <c r="G68" s="49"/>
    </row>
    <row r="69" spans="1:7" ht="15">
      <c r="A69" s="54" t="s">
        <v>69</v>
      </c>
      <c r="B69" s="55">
        <v>2764</v>
      </c>
      <c r="C69" s="12">
        <v>2865</v>
      </c>
      <c r="D69" s="47">
        <v>5629</v>
      </c>
      <c r="F69" s="49"/>
      <c r="G69" s="49"/>
    </row>
    <row r="70" spans="1:7" ht="15.75" thickBot="1">
      <c r="A70" s="36" t="s">
        <v>3</v>
      </c>
      <c r="B70" s="91">
        <v>0.677</v>
      </c>
      <c r="C70" s="92">
        <v>0.696</v>
      </c>
      <c r="D70" s="93">
        <f>(B70+C70)/2</f>
        <v>0.6865</v>
      </c>
      <c r="F70" s="49"/>
      <c r="G70" s="49"/>
    </row>
    <row r="71" spans="2:7" ht="6.75" customHeight="1" thickBot="1">
      <c r="B71" s="13"/>
      <c r="C71" s="13"/>
      <c r="D71" s="18"/>
      <c r="F71" s="49"/>
      <c r="G71" s="49"/>
    </row>
    <row r="72" spans="1:7" ht="15">
      <c r="A72" s="52" t="s">
        <v>48</v>
      </c>
      <c r="B72" s="61">
        <v>6.34</v>
      </c>
      <c r="C72" s="85">
        <v>6.89</v>
      </c>
      <c r="D72" s="86">
        <v>6.63</v>
      </c>
      <c r="F72" s="49"/>
      <c r="G72" s="49"/>
    </row>
    <row r="73" spans="1:7" ht="15.75" thickBot="1">
      <c r="A73" s="59" t="s">
        <v>49</v>
      </c>
      <c r="B73" s="75">
        <v>8.08</v>
      </c>
      <c r="C73" s="87">
        <v>8.5</v>
      </c>
      <c r="D73" s="88">
        <v>8.3</v>
      </c>
      <c r="F73" s="49"/>
      <c r="G73" s="49"/>
    </row>
    <row r="74" spans="1:7" ht="6.75" customHeight="1" thickBot="1">
      <c r="A74" s="45"/>
      <c r="B74" s="89"/>
      <c r="C74" s="89"/>
      <c r="D74" s="90"/>
      <c r="F74" s="49"/>
      <c r="G74" s="49"/>
    </row>
    <row r="75" spans="1:7" ht="15">
      <c r="A75" s="52" t="s">
        <v>50</v>
      </c>
      <c r="B75" s="61">
        <v>17.92</v>
      </c>
      <c r="C75" s="85">
        <v>17.67</v>
      </c>
      <c r="D75" s="86">
        <v>17.8</v>
      </c>
      <c r="F75" s="49"/>
      <c r="G75" s="49"/>
    </row>
    <row r="76" spans="1:7" ht="15.75" thickBot="1">
      <c r="A76" s="59" t="s">
        <v>70</v>
      </c>
      <c r="B76" s="75">
        <v>26.46</v>
      </c>
      <c r="C76" s="87">
        <v>26.47</v>
      </c>
      <c r="D76" s="88">
        <v>26.47</v>
      </c>
      <c r="F76" s="49"/>
      <c r="G76" s="49"/>
    </row>
    <row r="77" spans="6:7" ht="12.75">
      <c r="F77" s="49"/>
      <c r="G77" s="49"/>
    </row>
    <row r="78" spans="1:6" ht="18.75" thickBot="1">
      <c r="A78" s="51" t="s">
        <v>4</v>
      </c>
      <c r="B78" s="13"/>
      <c r="C78" s="13"/>
      <c r="D78" s="18"/>
      <c r="F78" s="49"/>
    </row>
    <row r="79" spans="1:6" ht="12.75">
      <c r="A79" s="62" t="s">
        <v>41</v>
      </c>
      <c r="B79" s="58">
        <f>101+67</f>
        <v>168</v>
      </c>
      <c r="C79" s="58">
        <f>105+66</f>
        <v>171</v>
      </c>
      <c r="D79" s="76">
        <v>171</v>
      </c>
      <c r="F79" s="49"/>
    </row>
    <row r="80" spans="1:6" ht="12.75">
      <c r="A80" s="63" t="s">
        <v>42</v>
      </c>
      <c r="B80" s="64">
        <f>5+12</f>
        <v>17</v>
      </c>
      <c r="C80" s="64">
        <f>5+12</f>
        <v>17</v>
      </c>
      <c r="D80" s="77">
        <v>17</v>
      </c>
      <c r="F80" s="49"/>
    </row>
    <row r="81" spans="1:6" ht="12.75">
      <c r="A81" s="63" t="s">
        <v>43</v>
      </c>
      <c r="B81" s="64">
        <f>150+77</f>
        <v>227</v>
      </c>
      <c r="C81" s="64">
        <f>78+152</f>
        <v>230</v>
      </c>
      <c r="D81" s="77">
        <v>230</v>
      </c>
      <c r="F81" s="49"/>
    </row>
    <row r="82" spans="1:6" ht="12.75">
      <c r="A82" s="63" t="s">
        <v>44</v>
      </c>
      <c r="B82" s="102">
        <f>133+48</f>
        <v>181</v>
      </c>
      <c r="C82" s="102">
        <f>129+48</f>
        <v>177</v>
      </c>
      <c r="D82" s="103">
        <v>177</v>
      </c>
      <c r="F82" s="49"/>
    </row>
    <row r="83" spans="1:6" ht="16.5" thickBot="1">
      <c r="A83" s="65" t="s">
        <v>62</v>
      </c>
      <c r="B83" s="60">
        <f>SUM(B79:B82)</f>
        <v>593</v>
      </c>
      <c r="C83" s="60">
        <f>SUM(C79:C82)</f>
        <v>595</v>
      </c>
      <c r="D83" s="78">
        <v>595</v>
      </c>
      <c r="F83" s="49"/>
    </row>
    <row r="84" spans="1:6" ht="12.75">
      <c r="A84" s="19"/>
      <c r="F84" s="49"/>
    </row>
    <row r="85" spans="1:6" ht="18.75" thickBot="1">
      <c r="A85" s="69" t="s">
        <v>75</v>
      </c>
      <c r="F85" s="49"/>
    </row>
    <row r="86" spans="1:7" ht="12.75">
      <c r="A86" s="62" t="s">
        <v>45</v>
      </c>
      <c r="B86" s="70">
        <v>-367</v>
      </c>
      <c r="C86" s="70">
        <v>-140</v>
      </c>
      <c r="D86" s="79">
        <f>SUM(B86:C86)</f>
        <v>-507</v>
      </c>
      <c r="F86" s="49"/>
      <c r="G86" s="49"/>
    </row>
    <row r="87" spans="1:7" ht="12.75">
      <c r="A87" s="63" t="s">
        <v>2</v>
      </c>
      <c r="B87" s="71">
        <v>-9</v>
      </c>
      <c r="C87" s="71">
        <v>-14</v>
      </c>
      <c r="D87" s="80">
        <f>SUM(B87:C87)</f>
        <v>-23</v>
      </c>
      <c r="F87" s="49"/>
      <c r="G87" s="49"/>
    </row>
    <row r="88" spans="1:7" ht="12.75">
      <c r="A88" s="63" t="s">
        <v>5</v>
      </c>
      <c r="B88" s="71">
        <v>26</v>
      </c>
      <c r="C88" s="71">
        <v>23</v>
      </c>
      <c r="D88" s="80">
        <f>SUM(B88:C88)</f>
        <v>49</v>
      </c>
      <c r="F88" s="49"/>
      <c r="G88" s="49"/>
    </row>
    <row r="89" spans="1:7" ht="13.5" thickBot="1">
      <c r="A89" s="72" t="s">
        <v>46</v>
      </c>
      <c r="B89" s="73">
        <v>-53</v>
      </c>
      <c r="C89" s="73">
        <v>-14</v>
      </c>
      <c r="D89" s="81">
        <f>SUM(B89:C89)</f>
        <v>-67</v>
      </c>
      <c r="F89" s="49"/>
      <c r="G89" s="49"/>
    </row>
    <row r="90" spans="2:4" ht="12.75">
      <c r="B90" s="49"/>
      <c r="C90" s="49"/>
      <c r="D90" s="49"/>
    </row>
    <row r="91" spans="2:6" ht="12.75">
      <c r="B91" s="49"/>
      <c r="C91" s="49"/>
      <c r="D91" s="49"/>
      <c r="E91" s="49"/>
      <c r="F91" s="49"/>
    </row>
    <row r="92" spans="2:3" ht="12.75">
      <c r="B92" s="104"/>
      <c r="C92" s="104"/>
    </row>
    <row r="95" spans="2:3" ht="12.75">
      <c r="B95" s="104"/>
      <c r="C95" s="104"/>
    </row>
    <row r="96" spans="2:3" ht="12.75">
      <c r="B96" s="104"/>
      <c r="C96" s="104"/>
    </row>
  </sheetData>
  <mergeCells count="4">
    <mergeCell ref="D3:D4"/>
    <mergeCell ref="A3:A4"/>
    <mergeCell ref="B3:B4"/>
    <mergeCell ref="C3:C4"/>
  </mergeCells>
  <printOptions/>
  <pageMargins left="0.75" right="0.75" top="0.58" bottom="0.68" header="0.35" footer="0.49212598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France</dc:creator>
  <cp:keywords/>
  <dc:description/>
  <cp:lastModifiedBy>Air France</cp:lastModifiedBy>
  <cp:lastPrinted>2011-08-11T12:11:42Z</cp:lastPrinted>
  <dcterms:created xsi:type="dcterms:W3CDTF">2011-08-08T07:33:38Z</dcterms:created>
  <dcterms:modified xsi:type="dcterms:W3CDTF">2011-08-11T12:24:45Z</dcterms:modified>
  <cp:category/>
  <cp:version/>
  <cp:contentType/>
  <cp:contentStatus/>
</cp:coreProperties>
</file>